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Uitleg" sheetId="1" r:id="rId1"/>
    <sheet name="Dashboard" sheetId="2" r:id="rId2"/>
    <sheet name="Tijdeeksen" sheetId="3" r:id="rId3"/>
  </sheets>
  <definedNames>
    <definedName name="POR">Dashboard!$I$6</definedName>
    <definedName name="POZ">Dashboard!$I$7</definedName>
    <definedName name="PRO">Dashboard!$I$3</definedName>
    <definedName name="PRZ">Dashboard!$I$2</definedName>
    <definedName name="PZO">Dashboard!$I$5</definedName>
    <definedName name="PZR">Dashboard!$I$4</definedName>
    <definedName name="Tijdstap">Dashboard!$I$9</definedName>
  </definedNames>
  <calcPr calcId="145621"/>
</workbook>
</file>

<file path=xl/calcChain.xml><?xml version="1.0" encoding="utf-8"?>
<calcChain xmlns="http://schemas.openxmlformats.org/spreadsheetml/2006/main">
  <c r="S6" i="3" l="1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L2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3" i="3"/>
  <c r="B4" i="3"/>
  <c r="B5" i="3"/>
  <c r="B6" i="3"/>
  <c r="B7" i="3"/>
  <c r="B8" i="3"/>
  <c r="B9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B2" i="3"/>
  <c r="D2" i="3" s="1"/>
  <c r="E2" i="3" s="1"/>
  <c r="L4" i="2"/>
  <c r="L3" i="2"/>
  <c r="L2" i="2"/>
  <c r="H2" i="3" l="1"/>
  <c r="I2" i="3" s="1"/>
  <c r="F2" i="3"/>
  <c r="G2" i="3" s="1"/>
  <c r="K2" i="3" l="1"/>
  <c r="M2" i="3" s="1"/>
  <c r="J2" i="3"/>
  <c r="N2" i="3" s="1"/>
  <c r="C3" i="3" l="1"/>
  <c r="D3" i="3" s="1"/>
  <c r="H3" i="3" l="1"/>
  <c r="I3" i="3" s="1"/>
  <c r="F3" i="3"/>
  <c r="G3" i="3" s="1"/>
  <c r="E3" i="3"/>
  <c r="J3" i="3" l="1"/>
  <c r="N3" i="3" s="1"/>
  <c r="K3" i="3"/>
  <c r="L3" i="3" l="1"/>
  <c r="M3" i="3"/>
  <c r="C4" i="3"/>
  <c r="H4" i="3" s="1"/>
  <c r="I4" i="3" s="1"/>
  <c r="F4" i="3" l="1"/>
  <c r="G4" i="3" s="1"/>
  <c r="D4" i="3"/>
  <c r="E4" i="3" s="1"/>
  <c r="J4" i="3" l="1"/>
  <c r="N4" i="3" s="1"/>
  <c r="K4" i="3"/>
  <c r="L4" i="3" l="1"/>
  <c r="M4" i="3"/>
  <c r="C5" i="3"/>
  <c r="H5" i="3" s="1"/>
  <c r="I5" i="3" s="1"/>
  <c r="F5" i="3" l="1"/>
  <c r="G5" i="3" s="1"/>
  <c r="D5" i="3"/>
  <c r="E5" i="3" l="1"/>
  <c r="K5" i="3" s="1"/>
  <c r="L5" i="3" l="1"/>
  <c r="M5" i="3"/>
  <c r="C6" i="3"/>
  <c r="J5" i="3"/>
  <c r="N5" i="3" s="1"/>
  <c r="H6" i="3" l="1"/>
  <c r="I6" i="3" s="1"/>
  <c r="D6" i="3"/>
  <c r="E6" i="3" s="1"/>
  <c r="F6" i="3"/>
  <c r="G6" i="3" s="1"/>
  <c r="J6" i="3" l="1"/>
  <c r="N6" i="3" s="1"/>
  <c r="K6" i="3"/>
  <c r="L6" i="3" l="1"/>
  <c r="M6" i="3"/>
  <c r="C7" i="3"/>
  <c r="D7" i="3" l="1"/>
  <c r="H7" i="3"/>
  <c r="I7" i="3" s="1"/>
  <c r="F7" i="3"/>
  <c r="G7" i="3" s="1"/>
  <c r="E7" i="3" l="1"/>
  <c r="K7" i="3" s="1"/>
  <c r="L7" i="3" l="1"/>
  <c r="M7" i="3"/>
  <c r="C8" i="3"/>
  <c r="J7" i="3"/>
  <c r="N7" i="3" s="1"/>
  <c r="H8" i="3" l="1"/>
  <c r="I8" i="3" s="1"/>
  <c r="F8" i="3"/>
  <c r="G8" i="3" s="1"/>
  <c r="D8" i="3"/>
  <c r="E8" i="3" l="1"/>
  <c r="J8" i="3" s="1"/>
  <c r="N8" i="3" s="1"/>
  <c r="K8" i="3" l="1"/>
  <c r="L8" i="3" l="1"/>
  <c r="M8" i="3"/>
  <c r="C9" i="3"/>
  <c r="D9" i="3" l="1"/>
  <c r="H9" i="3"/>
  <c r="I9" i="3" s="1"/>
  <c r="F9" i="3"/>
  <c r="G9" i="3" s="1"/>
  <c r="E9" i="3" l="1"/>
  <c r="J9" i="3" s="1"/>
  <c r="N9" i="3" s="1"/>
  <c r="K9" i="3" l="1"/>
  <c r="L9" i="3" l="1"/>
  <c r="M9" i="3"/>
  <c r="C10" i="3"/>
  <c r="D10" i="3" s="1"/>
  <c r="F10" i="3" l="1"/>
  <c r="G10" i="3" s="1"/>
  <c r="H10" i="3"/>
  <c r="I10" i="3" s="1"/>
  <c r="E10" i="3"/>
  <c r="J10" i="3" l="1"/>
  <c r="N10" i="3" s="1"/>
  <c r="K10" i="3"/>
  <c r="L10" i="3" l="1"/>
  <c r="M10" i="3"/>
  <c r="C11" i="3"/>
  <c r="F11" i="3" l="1"/>
  <c r="G11" i="3" s="1"/>
  <c r="H11" i="3"/>
  <c r="I11" i="3" s="1"/>
  <c r="D11" i="3"/>
  <c r="E11" i="3" s="1"/>
  <c r="J11" i="3" l="1"/>
  <c r="N11" i="3" s="1"/>
  <c r="K11" i="3"/>
  <c r="L11" i="3" l="1"/>
  <c r="M11" i="3"/>
  <c r="C12" i="3"/>
  <c r="D12" i="3" l="1"/>
  <c r="E12" i="3" s="1"/>
  <c r="H12" i="3"/>
  <c r="I12" i="3" s="1"/>
  <c r="F12" i="3"/>
  <c r="G12" i="3" s="1"/>
  <c r="J12" i="3" l="1"/>
  <c r="N12" i="3" s="1"/>
  <c r="K12" i="3"/>
  <c r="L12" i="3" l="1"/>
  <c r="M12" i="3"/>
  <c r="C13" i="3"/>
  <c r="F13" i="3" l="1"/>
  <c r="G13" i="3" s="1"/>
  <c r="D13" i="3"/>
  <c r="H13" i="3"/>
  <c r="I13" i="3" s="1"/>
  <c r="E13" i="3" l="1"/>
  <c r="K13" i="3" s="1"/>
  <c r="L13" i="3" l="1"/>
  <c r="M13" i="3"/>
  <c r="C14" i="3"/>
  <c r="J13" i="3"/>
  <c r="N13" i="3" s="1"/>
  <c r="F14" i="3" l="1"/>
  <c r="G14" i="3" s="1"/>
  <c r="D14" i="3"/>
  <c r="H14" i="3"/>
  <c r="I14" i="3" s="1"/>
  <c r="E14" i="3" l="1"/>
  <c r="K14" i="3" s="1"/>
  <c r="L14" i="3" l="1"/>
  <c r="M14" i="3"/>
  <c r="C15" i="3"/>
  <c r="J14" i="3"/>
  <c r="N14" i="3" s="1"/>
  <c r="F15" i="3" l="1"/>
  <c r="G15" i="3" s="1"/>
  <c r="H15" i="3"/>
  <c r="I15" i="3" s="1"/>
  <c r="D15" i="3"/>
  <c r="E15" i="3" s="1"/>
  <c r="K15" i="3" l="1"/>
  <c r="J15" i="3"/>
  <c r="N15" i="3" s="1"/>
  <c r="L15" i="3" l="1"/>
  <c r="M15" i="3"/>
  <c r="C16" i="3"/>
  <c r="D16" i="3" l="1"/>
  <c r="F16" i="3"/>
  <c r="G16" i="3" s="1"/>
  <c r="H16" i="3"/>
  <c r="I16" i="3" s="1"/>
  <c r="E16" i="3" l="1"/>
  <c r="J16" i="3" s="1"/>
  <c r="N16" i="3" s="1"/>
  <c r="K16" i="3" l="1"/>
  <c r="M16" i="3" s="1"/>
  <c r="C17" i="3" l="1"/>
  <c r="H17" i="3" s="1"/>
  <c r="I17" i="3" s="1"/>
  <c r="L16" i="3"/>
  <c r="D17" i="3" l="1"/>
  <c r="E17" i="3" s="1"/>
  <c r="F17" i="3"/>
  <c r="G17" i="3" s="1"/>
  <c r="J17" i="3" l="1"/>
  <c r="N17" i="3" s="1"/>
  <c r="K17" i="3"/>
  <c r="L17" i="3" l="1"/>
  <c r="M17" i="3"/>
  <c r="C18" i="3"/>
  <c r="F18" i="3" l="1"/>
  <c r="G18" i="3" s="1"/>
  <c r="D18" i="3"/>
  <c r="H18" i="3"/>
  <c r="I18" i="3" s="1"/>
  <c r="E18" i="3" l="1"/>
  <c r="J18" i="3" s="1"/>
  <c r="N18" i="3" s="1"/>
  <c r="K18" i="3" l="1"/>
  <c r="L18" i="3" l="1"/>
  <c r="M18" i="3"/>
  <c r="C19" i="3"/>
  <c r="F19" i="3" l="1"/>
  <c r="G19" i="3" s="1"/>
  <c r="H19" i="3"/>
  <c r="I19" i="3" s="1"/>
  <c r="D19" i="3"/>
  <c r="E19" i="3" s="1"/>
  <c r="K19" i="3" l="1"/>
  <c r="J19" i="3"/>
  <c r="N19" i="3" s="1"/>
  <c r="L19" i="3" l="1"/>
  <c r="M19" i="3"/>
  <c r="C20" i="3"/>
  <c r="F20" i="3" l="1"/>
  <c r="G20" i="3" s="1"/>
  <c r="H20" i="3"/>
  <c r="I20" i="3" s="1"/>
  <c r="D20" i="3"/>
  <c r="E20" i="3" s="1"/>
  <c r="K20" i="3" l="1"/>
  <c r="M20" i="3" s="1"/>
  <c r="J20" i="3"/>
  <c r="N20" i="3" s="1"/>
  <c r="C21" i="3" l="1"/>
  <c r="D21" i="3" s="1"/>
  <c r="L20" i="3"/>
  <c r="F21" i="3" l="1"/>
  <c r="G21" i="3" s="1"/>
  <c r="H21" i="3"/>
  <c r="I21" i="3" s="1"/>
  <c r="E21" i="3"/>
  <c r="J21" i="3" l="1"/>
  <c r="N21" i="3" s="1"/>
  <c r="K21" i="3"/>
  <c r="L21" i="3" l="1"/>
  <c r="M21" i="3"/>
  <c r="C22" i="3"/>
  <c r="D22" i="3" s="1"/>
  <c r="F22" i="3" l="1"/>
  <c r="G22" i="3" s="1"/>
  <c r="H22" i="3"/>
  <c r="I22" i="3" s="1"/>
  <c r="E22" i="3"/>
  <c r="K22" i="3" l="1"/>
  <c r="J22" i="3"/>
  <c r="N22" i="3" s="1"/>
  <c r="L22" i="3" l="1"/>
  <c r="M22" i="3"/>
  <c r="C23" i="3"/>
  <c r="D23" i="3" s="1"/>
  <c r="F23" i="3" l="1"/>
  <c r="G23" i="3" s="1"/>
  <c r="H23" i="3"/>
  <c r="I23" i="3" s="1"/>
  <c r="E23" i="3"/>
  <c r="J23" i="3" l="1"/>
  <c r="N23" i="3" s="1"/>
  <c r="K23" i="3"/>
  <c r="C24" i="3" s="1"/>
  <c r="D24" i="3" l="1"/>
  <c r="H24" i="3"/>
  <c r="I24" i="3" s="1"/>
  <c r="F24" i="3"/>
  <c r="G24" i="3" s="1"/>
  <c r="L23" i="3"/>
  <c r="M23" i="3"/>
  <c r="E24" i="3" l="1"/>
  <c r="J24" i="3" s="1"/>
  <c r="N24" i="3" s="1"/>
  <c r="K24" i="3" l="1"/>
  <c r="M24" i="3" l="1"/>
  <c r="C25" i="3"/>
  <c r="L24" i="3"/>
  <c r="F25" i="3" l="1"/>
  <c r="G25" i="3" s="1"/>
  <c r="H25" i="3"/>
  <c r="I25" i="3" s="1"/>
  <c r="D25" i="3"/>
  <c r="E25" i="3" s="1"/>
  <c r="K25" i="3" l="1"/>
  <c r="J25" i="3"/>
  <c r="N25" i="3" s="1"/>
  <c r="C26" i="3" l="1"/>
  <c r="M25" i="3"/>
  <c r="L25" i="3"/>
  <c r="D26" i="3" l="1"/>
  <c r="H26" i="3"/>
  <c r="I26" i="3" s="1"/>
  <c r="F26" i="3"/>
  <c r="G26" i="3" s="1"/>
  <c r="E26" i="3" l="1"/>
  <c r="J26" i="3" s="1"/>
  <c r="N26" i="3" s="1"/>
  <c r="K26" i="3" l="1"/>
  <c r="M26" i="3" s="1"/>
  <c r="L26" i="3" l="1"/>
  <c r="C27" i="3"/>
  <c r="D27" i="3" s="1"/>
  <c r="F27" i="3" l="1"/>
  <c r="G27" i="3" s="1"/>
  <c r="H27" i="3"/>
  <c r="I27" i="3" s="1"/>
  <c r="E27" i="3"/>
  <c r="K27" i="3" l="1"/>
  <c r="L27" i="3" s="1"/>
  <c r="J27" i="3"/>
  <c r="N27" i="3" s="1"/>
  <c r="M27" i="3" l="1"/>
  <c r="C28" i="3"/>
  <c r="F28" i="3" s="1"/>
  <c r="G28" i="3" s="1"/>
  <c r="H28" i="3" l="1"/>
  <c r="I28" i="3" s="1"/>
  <c r="D28" i="3"/>
  <c r="E28" i="3" s="1"/>
  <c r="K28" i="3" l="1"/>
  <c r="C29" i="3" s="1"/>
  <c r="J28" i="3"/>
  <c r="N28" i="3" s="1"/>
  <c r="M28" i="3" l="1"/>
  <c r="L28" i="3"/>
  <c r="F29" i="3"/>
  <c r="G29" i="3" s="1"/>
  <c r="H29" i="3"/>
  <c r="I29" i="3" s="1"/>
  <c r="D29" i="3"/>
  <c r="E29" i="3" s="1"/>
  <c r="K29" i="3" l="1"/>
  <c r="J29" i="3"/>
  <c r="N29" i="3" s="1"/>
  <c r="M29" i="3" l="1"/>
  <c r="C30" i="3"/>
  <c r="L29" i="3"/>
  <c r="D30" i="3" l="1"/>
  <c r="H30" i="3"/>
  <c r="I30" i="3" s="1"/>
  <c r="F30" i="3"/>
  <c r="G30" i="3" s="1"/>
  <c r="E30" i="3" l="1"/>
  <c r="J30" i="3" s="1"/>
  <c r="N30" i="3" s="1"/>
  <c r="K30" i="3" l="1"/>
  <c r="M30" i="3" s="1"/>
  <c r="L30" i="3" l="1"/>
  <c r="C31" i="3"/>
  <c r="D31" i="3" s="1"/>
  <c r="E31" i="3" s="1"/>
  <c r="F31" i="3" l="1"/>
  <c r="G31" i="3" s="1"/>
  <c r="H31" i="3"/>
  <c r="I31" i="3" s="1"/>
  <c r="K31" i="3" l="1"/>
  <c r="L31" i="3" s="1"/>
  <c r="J31" i="3"/>
  <c r="N31" i="3" s="1"/>
  <c r="M31" i="3" l="1"/>
  <c r="C32" i="3"/>
  <c r="D32" i="3" s="1"/>
  <c r="E32" i="3" s="1"/>
  <c r="F32" i="3" l="1"/>
  <c r="G32" i="3" s="1"/>
  <c r="H32" i="3"/>
  <c r="I32" i="3" l="1"/>
  <c r="K32" i="3" s="1"/>
  <c r="M32" i="3" l="1"/>
  <c r="L32" i="3"/>
  <c r="C33" i="3"/>
  <c r="D33" i="3" s="1"/>
  <c r="E33" i="3" s="1"/>
  <c r="J32" i="3"/>
  <c r="N32" i="3" s="1"/>
  <c r="H33" i="3" l="1"/>
  <c r="I33" i="3" s="1"/>
  <c r="F33" i="3"/>
  <c r="G33" i="3" s="1"/>
  <c r="K33" i="3" l="1"/>
  <c r="M33" i="3" s="1"/>
  <c r="J33" i="3"/>
  <c r="N33" i="3" s="1"/>
  <c r="L33" i="3" l="1"/>
  <c r="C34" i="3"/>
  <c r="F34" i="3" s="1"/>
  <c r="G34" i="3" s="1"/>
  <c r="D34" i="3" l="1"/>
  <c r="E34" i="3" s="1"/>
  <c r="H34" i="3"/>
  <c r="I34" i="3" s="1"/>
  <c r="J34" i="3" l="1"/>
  <c r="N34" i="3" s="1"/>
  <c r="K34" i="3"/>
  <c r="C35" i="3" s="1"/>
  <c r="M34" i="3" l="1"/>
  <c r="L34" i="3"/>
  <c r="F35" i="3"/>
  <c r="G35" i="3" s="1"/>
  <c r="D35" i="3"/>
  <c r="E35" i="3" s="1"/>
  <c r="H35" i="3"/>
  <c r="I35" i="3" s="1"/>
  <c r="J35" i="3" l="1"/>
  <c r="N35" i="3" s="1"/>
  <c r="K35" i="3"/>
  <c r="L35" i="3" l="1"/>
  <c r="C36" i="3"/>
  <c r="M35" i="3"/>
  <c r="D36" i="3" l="1"/>
  <c r="E36" i="3" s="1"/>
  <c r="H36" i="3"/>
  <c r="I36" i="3" s="1"/>
  <c r="F36" i="3"/>
  <c r="G36" i="3" s="1"/>
  <c r="K36" i="3" l="1"/>
  <c r="J36" i="3"/>
  <c r="N36" i="3" s="1"/>
  <c r="L36" i="3" l="1"/>
  <c r="M36" i="3"/>
  <c r="C37" i="3"/>
  <c r="F37" i="3" l="1"/>
  <c r="G37" i="3" s="1"/>
  <c r="D37" i="3"/>
  <c r="E37" i="3" s="1"/>
  <c r="H37" i="3"/>
  <c r="I37" i="3" s="1"/>
  <c r="J37" i="3" l="1"/>
  <c r="N37" i="3" s="1"/>
  <c r="K37" i="3"/>
  <c r="L37" i="3" l="1"/>
  <c r="C38" i="3"/>
  <c r="M37" i="3"/>
  <c r="D38" i="3" l="1"/>
  <c r="E38" i="3" s="1"/>
  <c r="H38" i="3"/>
  <c r="I38" i="3" s="1"/>
  <c r="F38" i="3"/>
  <c r="G38" i="3" s="1"/>
  <c r="K38" i="3" l="1"/>
  <c r="J38" i="3"/>
  <c r="N38" i="3" s="1"/>
  <c r="L38" i="3" l="1"/>
  <c r="M38" i="3"/>
  <c r="C39" i="3"/>
  <c r="F39" i="3" l="1"/>
  <c r="G39" i="3" s="1"/>
  <c r="H39" i="3"/>
  <c r="I39" i="3" s="1"/>
  <c r="D39" i="3"/>
  <c r="E39" i="3" l="1"/>
  <c r="J39" i="3" s="1"/>
  <c r="N39" i="3" s="1"/>
  <c r="K39" i="3" l="1"/>
  <c r="L39" i="3" l="1"/>
  <c r="C40" i="3"/>
  <c r="M39" i="3"/>
  <c r="D40" i="3" l="1"/>
  <c r="E40" i="3" s="1"/>
  <c r="H40" i="3"/>
  <c r="I40" i="3" s="1"/>
  <c r="F40" i="3"/>
  <c r="G40" i="3" s="1"/>
  <c r="J40" i="3" l="1"/>
  <c r="N40" i="3" s="1"/>
  <c r="K40" i="3"/>
  <c r="L40" i="3" l="1"/>
  <c r="M40" i="3"/>
  <c r="C41" i="3"/>
  <c r="F41" i="3" l="1"/>
  <c r="G41" i="3" s="1"/>
  <c r="D41" i="3"/>
  <c r="E41" i="3" s="1"/>
  <c r="H41" i="3"/>
  <c r="I41" i="3" s="1"/>
  <c r="J41" i="3" l="1"/>
  <c r="N41" i="3" s="1"/>
  <c r="K41" i="3"/>
  <c r="M41" i="3" l="1"/>
  <c r="L41" i="3"/>
  <c r="C42" i="3"/>
  <c r="D42" i="3" l="1"/>
  <c r="E42" i="3" s="1"/>
  <c r="H42" i="3"/>
  <c r="I42" i="3" s="1"/>
  <c r="F42" i="3"/>
  <c r="G42" i="3" s="1"/>
  <c r="K42" i="3" l="1"/>
  <c r="J42" i="3"/>
  <c r="N42" i="3" s="1"/>
  <c r="L42" i="3" l="1"/>
  <c r="C43" i="3"/>
  <c r="M42" i="3"/>
  <c r="F43" i="3" l="1"/>
  <c r="G43" i="3" s="1"/>
  <c r="D43" i="3"/>
  <c r="E43" i="3" s="1"/>
  <c r="H43" i="3"/>
  <c r="I43" i="3" s="1"/>
  <c r="J43" i="3" l="1"/>
  <c r="N43" i="3" s="1"/>
  <c r="K43" i="3"/>
  <c r="L43" i="3" l="1"/>
  <c r="C44" i="3"/>
  <c r="M43" i="3"/>
  <c r="D44" i="3" l="1"/>
  <c r="E44" i="3" s="1"/>
  <c r="H44" i="3"/>
  <c r="I44" i="3" s="1"/>
  <c r="F44" i="3"/>
  <c r="G44" i="3" s="1"/>
  <c r="K44" i="3" l="1"/>
  <c r="J44" i="3"/>
  <c r="N44" i="3" s="1"/>
  <c r="L44" i="3" l="1"/>
  <c r="M44" i="3"/>
  <c r="C45" i="3"/>
  <c r="F45" i="3" l="1"/>
  <c r="G45" i="3" s="1"/>
  <c r="D45" i="3"/>
  <c r="E45" i="3" s="1"/>
  <c r="H45" i="3"/>
  <c r="I45" i="3" s="1"/>
  <c r="J45" i="3" l="1"/>
  <c r="N45" i="3" s="1"/>
  <c r="K45" i="3"/>
  <c r="L45" i="3" l="1"/>
  <c r="C46" i="3"/>
  <c r="M45" i="3"/>
  <c r="D46" i="3" l="1"/>
  <c r="E46" i="3" s="1"/>
  <c r="H46" i="3"/>
  <c r="I46" i="3" s="1"/>
  <c r="F46" i="3"/>
  <c r="G46" i="3" s="1"/>
  <c r="K46" i="3" l="1"/>
  <c r="J46" i="3"/>
  <c r="N46" i="3" s="1"/>
  <c r="L46" i="3" l="1"/>
  <c r="M46" i="3"/>
  <c r="C47" i="3"/>
  <c r="F47" i="3" l="1"/>
  <c r="G47" i="3" s="1"/>
  <c r="H47" i="3"/>
  <c r="I47" i="3" s="1"/>
  <c r="D47" i="3"/>
  <c r="E47" i="3" s="1"/>
  <c r="J47" i="3" l="1"/>
  <c r="N47" i="3" s="1"/>
  <c r="K47" i="3"/>
  <c r="L47" i="3" l="1"/>
  <c r="C48" i="3"/>
  <c r="M47" i="3"/>
  <c r="D48" i="3" l="1"/>
  <c r="E48" i="3" s="1"/>
  <c r="H48" i="3"/>
  <c r="I48" i="3" s="1"/>
  <c r="F48" i="3"/>
  <c r="G48" i="3" s="1"/>
  <c r="J48" i="3" l="1"/>
  <c r="N48" i="3" s="1"/>
  <c r="K48" i="3"/>
  <c r="L48" i="3" l="1"/>
  <c r="C49" i="3"/>
  <c r="M48" i="3"/>
  <c r="F49" i="3" l="1"/>
  <c r="G49" i="3" s="1"/>
  <c r="D49" i="3"/>
  <c r="E49" i="3" s="1"/>
  <c r="H49" i="3"/>
  <c r="I49" i="3" s="1"/>
  <c r="J49" i="3" l="1"/>
  <c r="N49" i="3" s="1"/>
  <c r="K49" i="3"/>
  <c r="M49" i="3" l="1"/>
  <c r="C50" i="3"/>
  <c r="L49" i="3"/>
  <c r="D50" i="3" l="1"/>
  <c r="H50" i="3"/>
  <c r="I50" i="3" s="1"/>
  <c r="F50" i="3"/>
  <c r="G50" i="3" s="1"/>
  <c r="E50" i="3" l="1"/>
  <c r="J50" i="3" s="1"/>
  <c r="N50" i="3" s="1"/>
  <c r="K50" i="3" l="1"/>
  <c r="C51" i="3" s="1"/>
  <c r="M50" i="3" l="1"/>
  <c r="L50" i="3"/>
  <c r="F51" i="3"/>
  <c r="G51" i="3" s="1"/>
  <c r="D51" i="3"/>
  <c r="H51" i="3"/>
  <c r="I51" i="3" s="1"/>
  <c r="E51" i="3" l="1"/>
  <c r="J51" i="3" s="1"/>
  <c r="N51" i="3" s="1"/>
  <c r="K51" i="3" l="1"/>
  <c r="L51" i="3" l="1"/>
  <c r="C52" i="3"/>
  <c r="M51" i="3"/>
  <c r="D52" i="3" l="1"/>
  <c r="H52" i="3"/>
  <c r="I52" i="3" s="1"/>
  <c r="F52" i="3"/>
  <c r="G52" i="3" s="1"/>
  <c r="E52" i="3" l="1"/>
  <c r="K52" i="3" s="1"/>
  <c r="L52" i="3" l="1"/>
  <c r="M52" i="3"/>
  <c r="C53" i="3"/>
  <c r="J52" i="3"/>
  <c r="N52" i="3" s="1"/>
  <c r="F53" i="3" l="1"/>
  <c r="G53" i="3" s="1"/>
  <c r="D53" i="3"/>
  <c r="H53" i="3"/>
  <c r="I53" i="3" s="1"/>
  <c r="E53" i="3" l="1"/>
  <c r="K53" i="3" s="1"/>
  <c r="J53" i="3" l="1"/>
  <c r="N53" i="3" s="1"/>
  <c r="L53" i="3"/>
  <c r="C54" i="3"/>
  <c r="M53" i="3"/>
  <c r="D54" i="3" l="1"/>
  <c r="E54" i="3" s="1"/>
  <c r="H54" i="3"/>
  <c r="I54" i="3" s="1"/>
  <c r="F54" i="3"/>
  <c r="G54" i="3" s="1"/>
  <c r="J54" i="3" l="1"/>
  <c r="N54" i="3" s="1"/>
  <c r="K54" i="3"/>
  <c r="L54" i="3" l="1"/>
  <c r="M54" i="3"/>
  <c r="C55" i="3"/>
  <c r="F55" i="3" l="1"/>
  <c r="G55" i="3" s="1"/>
  <c r="D55" i="3"/>
  <c r="H55" i="3"/>
  <c r="I55" i="3" s="1"/>
  <c r="E55" i="3" l="1"/>
  <c r="J55" i="3" s="1"/>
  <c r="N55" i="3" s="1"/>
  <c r="K55" i="3" l="1"/>
  <c r="M55" i="3" l="1"/>
  <c r="L55" i="3"/>
  <c r="C56" i="3"/>
  <c r="D56" i="3" l="1"/>
  <c r="E56" i="3" s="1"/>
  <c r="H56" i="3"/>
  <c r="I56" i="3" s="1"/>
  <c r="F56" i="3"/>
  <c r="G56" i="3" s="1"/>
  <c r="K56" i="3" l="1"/>
  <c r="J56" i="3"/>
  <c r="N56" i="3" s="1"/>
  <c r="L56" i="3" l="1"/>
  <c r="M56" i="3"/>
  <c r="C57" i="3"/>
  <c r="F57" i="3" l="1"/>
  <c r="G57" i="3" s="1"/>
  <c r="D57" i="3"/>
  <c r="H57" i="3"/>
  <c r="I57" i="3" s="1"/>
  <c r="E57" i="3" l="1"/>
  <c r="J57" i="3" s="1"/>
  <c r="N57" i="3" s="1"/>
  <c r="K57" i="3" l="1"/>
  <c r="L57" i="3" l="1"/>
  <c r="C58" i="3"/>
  <c r="M57" i="3"/>
  <c r="D58" i="3" l="1"/>
  <c r="E58" i="3" s="1"/>
  <c r="H58" i="3"/>
  <c r="I58" i="3" s="1"/>
  <c r="F58" i="3"/>
  <c r="G58" i="3" s="1"/>
  <c r="J58" i="3" l="1"/>
  <c r="N58" i="3" s="1"/>
  <c r="K58" i="3"/>
  <c r="L58" i="3" l="1"/>
  <c r="M58" i="3"/>
  <c r="C59" i="3"/>
  <c r="D59" i="3" l="1"/>
  <c r="E59" i="3" s="1"/>
  <c r="H59" i="3"/>
  <c r="I59" i="3" s="1"/>
  <c r="F59" i="3"/>
  <c r="G59" i="3" s="1"/>
  <c r="K59" i="3" l="1"/>
  <c r="J59" i="3"/>
  <c r="N59" i="3" s="1"/>
  <c r="L59" i="3" l="1"/>
  <c r="M59" i="3"/>
  <c r="C60" i="3"/>
  <c r="F60" i="3" l="1"/>
  <c r="G60" i="3" s="1"/>
  <c r="D60" i="3"/>
  <c r="H60" i="3"/>
  <c r="I60" i="3" s="1"/>
  <c r="E60" i="3" l="1"/>
  <c r="J60" i="3" s="1"/>
  <c r="N60" i="3" s="1"/>
  <c r="K60" i="3" l="1"/>
  <c r="M60" i="3" l="1"/>
  <c r="C61" i="3"/>
  <c r="L60" i="3"/>
  <c r="D61" i="3" l="1"/>
  <c r="E61" i="3" s="1"/>
  <c r="H61" i="3"/>
  <c r="I61" i="3" s="1"/>
  <c r="F61" i="3"/>
  <c r="G61" i="3" s="1"/>
  <c r="K61" i="3" l="1"/>
  <c r="J61" i="3"/>
  <c r="N61" i="3" s="1"/>
  <c r="L61" i="3" l="1"/>
  <c r="M61" i="3"/>
  <c r="C62" i="3"/>
  <c r="F62" i="3" l="1"/>
  <c r="G62" i="3" s="1"/>
  <c r="D62" i="3"/>
  <c r="E62" i="3" s="1"/>
  <c r="H62" i="3"/>
  <c r="I62" i="3" s="1"/>
  <c r="J62" i="3" l="1"/>
  <c r="N62" i="3" s="1"/>
  <c r="K62" i="3"/>
  <c r="M62" i="3" l="1"/>
  <c r="C63" i="3"/>
  <c r="L62" i="3"/>
  <c r="D63" i="3" l="1"/>
  <c r="E63" i="3" s="1"/>
  <c r="H63" i="3"/>
  <c r="I63" i="3" s="1"/>
  <c r="F63" i="3"/>
  <c r="G63" i="3" s="1"/>
  <c r="K63" i="3" l="1"/>
  <c r="J63" i="3"/>
  <c r="N63" i="3" s="1"/>
  <c r="L63" i="3" l="1"/>
  <c r="C64" i="3"/>
  <c r="M63" i="3"/>
  <c r="F64" i="3" l="1"/>
  <c r="G64" i="3" s="1"/>
  <c r="H64" i="3"/>
  <c r="I64" i="3" s="1"/>
  <c r="D64" i="3"/>
  <c r="E64" i="3" l="1"/>
  <c r="J64" i="3" s="1"/>
  <c r="N64" i="3" s="1"/>
  <c r="K64" i="3" l="1"/>
  <c r="M64" i="3" l="1"/>
  <c r="C65" i="3"/>
  <c r="L64" i="3"/>
  <c r="D65" i="3" l="1"/>
  <c r="E65" i="3" s="1"/>
  <c r="H65" i="3"/>
  <c r="I65" i="3" s="1"/>
  <c r="F65" i="3"/>
  <c r="G65" i="3" s="1"/>
  <c r="K65" i="3" l="1"/>
  <c r="J65" i="3"/>
  <c r="N65" i="3" s="1"/>
  <c r="L65" i="3" l="1"/>
  <c r="C66" i="3"/>
  <c r="M65" i="3"/>
  <c r="F66" i="3" l="1"/>
  <c r="G66" i="3" s="1"/>
  <c r="H66" i="3"/>
  <c r="I66" i="3" s="1"/>
  <c r="D66" i="3"/>
  <c r="E66" i="3" l="1"/>
  <c r="K66" i="3" s="1"/>
  <c r="J66" i="3" l="1"/>
  <c r="N66" i="3" s="1"/>
  <c r="M66" i="3"/>
  <c r="C67" i="3"/>
  <c r="L66" i="3"/>
  <c r="D67" i="3" l="1"/>
  <c r="E67" i="3" s="1"/>
  <c r="F67" i="3"/>
  <c r="G67" i="3" s="1"/>
  <c r="H67" i="3"/>
  <c r="I67" i="3" s="1"/>
  <c r="K67" i="3" l="1"/>
  <c r="J67" i="3"/>
  <c r="N67" i="3" s="1"/>
  <c r="C68" i="3" l="1"/>
  <c r="M67" i="3"/>
  <c r="L67" i="3"/>
  <c r="F68" i="3" l="1"/>
  <c r="G68" i="3" s="1"/>
  <c r="H68" i="3"/>
  <c r="I68" i="3" s="1"/>
  <c r="D68" i="3"/>
  <c r="E68" i="3" s="1"/>
  <c r="K68" i="3" l="1"/>
  <c r="J68" i="3"/>
  <c r="N68" i="3" s="1"/>
  <c r="L68" i="3" l="1"/>
  <c r="C69" i="3"/>
  <c r="M68" i="3"/>
  <c r="H69" i="3" l="1"/>
  <c r="I69" i="3" s="1"/>
  <c r="F69" i="3"/>
  <c r="G69" i="3" s="1"/>
  <c r="D69" i="3"/>
  <c r="E69" i="3" s="1"/>
  <c r="J69" i="3" l="1"/>
  <c r="N69" i="3" s="1"/>
  <c r="K69" i="3"/>
  <c r="M69" i="3" l="1"/>
  <c r="C70" i="3"/>
  <c r="L69" i="3"/>
  <c r="D70" i="3" l="1"/>
  <c r="F70" i="3"/>
  <c r="G70" i="3" s="1"/>
  <c r="H70" i="3"/>
  <c r="I70" i="3" s="1"/>
  <c r="E70" i="3" l="1"/>
  <c r="K70" i="3" s="1"/>
  <c r="M70" i="3" l="1"/>
  <c r="L70" i="3"/>
  <c r="C71" i="3"/>
  <c r="J70" i="3"/>
  <c r="N70" i="3" s="1"/>
  <c r="F71" i="3" l="1"/>
  <c r="G71" i="3" s="1"/>
  <c r="H71" i="3"/>
  <c r="I71" i="3" s="1"/>
  <c r="D71" i="3"/>
  <c r="E71" i="3" s="1"/>
  <c r="K71" i="3" l="1"/>
  <c r="J71" i="3"/>
  <c r="N71" i="3" s="1"/>
  <c r="M71" i="3" l="1"/>
  <c r="C72" i="3"/>
  <c r="L71" i="3"/>
  <c r="H72" i="3" l="1"/>
  <c r="I72" i="3" s="1"/>
  <c r="D72" i="3"/>
  <c r="F72" i="3"/>
  <c r="G72" i="3" s="1"/>
  <c r="E72" i="3" l="1"/>
  <c r="K72" i="3" s="1"/>
  <c r="M72" i="3" l="1"/>
  <c r="L72" i="3"/>
  <c r="C73" i="3"/>
  <c r="J72" i="3"/>
  <c r="N72" i="3" s="1"/>
  <c r="D73" i="3" l="1"/>
  <c r="E73" i="3" s="1"/>
  <c r="F73" i="3"/>
  <c r="G73" i="3" s="1"/>
  <c r="H73" i="3"/>
  <c r="I73" i="3" s="1"/>
  <c r="J73" i="3" l="1"/>
  <c r="N73" i="3" s="1"/>
  <c r="K73" i="3"/>
  <c r="M73" i="3" l="1"/>
  <c r="C74" i="3"/>
  <c r="L73" i="3"/>
  <c r="F74" i="3" l="1"/>
  <c r="G74" i="3" s="1"/>
  <c r="H74" i="3"/>
  <c r="I74" i="3" s="1"/>
  <c r="D74" i="3"/>
  <c r="E74" i="3" l="1"/>
  <c r="K74" i="3" s="1"/>
  <c r="L74" i="3" l="1"/>
  <c r="C75" i="3"/>
  <c r="M74" i="3"/>
  <c r="J74" i="3"/>
  <c r="N74" i="3" s="1"/>
  <c r="H75" i="3" l="1"/>
  <c r="I75" i="3" s="1"/>
  <c r="D75" i="3"/>
  <c r="F75" i="3"/>
  <c r="G75" i="3" s="1"/>
  <c r="E75" i="3" l="1"/>
  <c r="J75" i="3" s="1"/>
  <c r="N75" i="3" s="1"/>
  <c r="K75" i="3" l="1"/>
  <c r="M75" i="3" l="1"/>
  <c r="C76" i="3"/>
  <c r="L75" i="3"/>
  <c r="F76" i="3" l="1"/>
  <c r="G76" i="3" s="1"/>
  <c r="H76" i="3"/>
  <c r="I76" i="3" s="1"/>
  <c r="D76" i="3"/>
  <c r="E76" i="3" s="1"/>
  <c r="K76" i="3" l="1"/>
  <c r="J76" i="3"/>
  <c r="N76" i="3" s="1"/>
  <c r="L76" i="3" l="1"/>
  <c r="C77" i="3"/>
  <c r="M76" i="3"/>
  <c r="H77" i="3" l="1"/>
  <c r="I77" i="3" s="1"/>
  <c r="F77" i="3"/>
  <c r="G77" i="3" s="1"/>
  <c r="D77" i="3"/>
  <c r="E77" i="3" l="1"/>
  <c r="K77" i="3" s="1"/>
  <c r="M77" i="3" l="1"/>
  <c r="C78" i="3"/>
  <c r="L77" i="3"/>
  <c r="J77" i="3"/>
  <c r="N77" i="3" s="1"/>
  <c r="D78" i="3" l="1"/>
  <c r="H78" i="3"/>
  <c r="I78" i="3" s="1"/>
  <c r="F78" i="3"/>
  <c r="G78" i="3" s="1"/>
  <c r="E78" i="3" l="1"/>
  <c r="K78" i="3" s="1"/>
  <c r="C79" i="3" l="1"/>
  <c r="M78" i="3"/>
  <c r="L78" i="3"/>
  <c r="J78" i="3"/>
  <c r="N78" i="3" s="1"/>
  <c r="F79" i="3" l="1"/>
  <c r="G79" i="3" s="1"/>
  <c r="H79" i="3"/>
  <c r="I79" i="3" s="1"/>
  <c r="D79" i="3"/>
  <c r="E79" i="3" l="1"/>
  <c r="K79" i="3" s="1"/>
  <c r="M79" i="3" l="1"/>
  <c r="C80" i="3"/>
  <c r="L79" i="3"/>
  <c r="J79" i="3"/>
  <c r="N79" i="3" s="1"/>
  <c r="H80" i="3" l="1"/>
  <c r="I80" i="3" s="1"/>
  <c r="D80" i="3"/>
  <c r="F80" i="3"/>
  <c r="G80" i="3" s="1"/>
  <c r="E80" i="3" l="1"/>
  <c r="K80" i="3" s="1"/>
  <c r="M80" i="3" l="1"/>
  <c r="C81" i="3"/>
  <c r="L80" i="3"/>
  <c r="J80" i="3"/>
  <c r="N80" i="3" s="1"/>
  <c r="D81" i="3" l="1"/>
  <c r="F81" i="3"/>
  <c r="G81" i="3" s="1"/>
  <c r="H81" i="3"/>
  <c r="I81" i="3" s="1"/>
  <c r="E81" i="3" l="1"/>
  <c r="J81" i="3" s="1"/>
  <c r="N81" i="3" s="1"/>
  <c r="K81" i="3" l="1"/>
  <c r="M81" i="3" l="1"/>
  <c r="C82" i="3"/>
  <c r="L81" i="3"/>
  <c r="F82" i="3" l="1"/>
  <c r="G82" i="3" s="1"/>
  <c r="H82" i="3"/>
  <c r="I82" i="3" s="1"/>
  <c r="D82" i="3"/>
  <c r="E82" i="3" s="1"/>
  <c r="K82" i="3" l="1"/>
  <c r="J82" i="3"/>
  <c r="N82" i="3" s="1"/>
  <c r="L82" i="3" l="1"/>
  <c r="C83" i="3"/>
  <c r="M82" i="3"/>
  <c r="H83" i="3" l="1"/>
  <c r="I83" i="3" s="1"/>
  <c r="D83" i="3"/>
  <c r="E83" i="3" s="1"/>
  <c r="F83" i="3"/>
  <c r="G83" i="3" s="1"/>
  <c r="J83" i="3" l="1"/>
  <c r="N83" i="3" s="1"/>
  <c r="K83" i="3"/>
  <c r="M83" i="3" l="1"/>
  <c r="C84" i="3"/>
  <c r="L83" i="3"/>
  <c r="F84" i="3" l="1"/>
  <c r="G84" i="3" s="1"/>
  <c r="H84" i="3"/>
  <c r="I84" i="3" s="1"/>
  <c r="D84" i="3"/>
  <c r="E84" i="3" l="1"/>
  <c r="K84" i="3" s="1"/>
  <c r="L84" i="3" l="1"/>
  <c r="C85" i="3"/>
  <c r="M84" i="3"/>
  <c r="J84" i="3"/>
  <c r="N84" i="3" s="1"/>
  <c r="H85" i="3" l="1"/>
  <c r="I85" i="3" s="1"/>
  <c r="F85" i="3"/>
  <c r="G85" i="3" s="1"/>
  <c r="D85" i="3"/>
  <c r="E85" i="3" l="1"/>
  <c r="K85" i="3" s="1"/>
  <c r="M85" i="3" l="1"/>
  <c r="C86" i="3"/>
  <c r="L85" i="3"/>
  <c r="J85" i="3"/>
  <c r="N85" i="3" s="1"/>
  <c r="D86" i="3" l="1"/>
  <c r="E86" i="3" s="1"/>
  <c r="H86" i="3"/>
  <c r="I86" i="3" s="1"/>
  <c r="F86" i="3"/>
  <c r="G86" i="3" s="1"/>
  <c r="K86" i="3" l="1"/>
  <c r="J86" i="3"/>
  <c r="N86" i="3" s="1"/>
  <c r="M86" i="3" l="1"/>
  <c r="L86" i="3"/>
  <c r="C87" i="3"/>
  <c r="F87" i="3" l="1"/>
  <c r="G87" i="3" s="1"/>
  <c r="H87" i="3"/>
  <c r="I87" i="3" s="1"/>
  <c r="D87" i="3"/>
  <c r="E87" i="3" l="1"/>
  <c r="K87" i="3" s="1"/>
  <c r="M87" i="3" l="1"/>
  <c r="C88" i="3"/>
  <c r="L87" i="3"/>
  <c r="J87" i="3"/>
  <c r="N87" i="3" s="1"/>
  <c r="H88" i="3" l="1"/>
  <c r="I88" i="3" s="1"/>
  <c r="D88" i="3"/>
  <c r="F88" i="3"/>
  <c r="G88" i="3" s="1"/>
  <c r="E88" i="3" l="1"/>
  <c r="K88" i="3" s="1"/>
  <c r="M88" i="3" l="1"/>
  <c r="L88" i="3"/>
  <c r="C89" i="3"/>
  <c r="J88" i="3"/>
  <c r="N88" i="3" s="1"/>
  <c r="D89" i="3" l="1"/>
  <c r="F89" i="3"/>
  <c r="G89" i="3" s="1"/>
  <c r="H89" i="3"/>
  <c r="I89" i="3" s="1"/>
  <c r="E89" i="3" l="1"/>
  <c r="J89" i="3" s="1"/>
  <c r="N89" i="3" s="1"/>
  <c r="K89" i="3" l="1"/>
  <c r="M89" i="3" l="1"/>
  <c r="C90" i="3"/>
  <c r="L89" i="3"/>
  <c r="F90" i="3" l="1"/>
  <c r="G90" i="3" s="1"/>
  <c r="H90" i="3"/>
  <c r="I90" i="3" s="1"/>
  <c r="D90" i="3"/>
  <c r="E90" i="3" l="1"/>
  <c r="K90" i="3" s="1"/>
  <c r="L90" i="3" l="1"/>
  <c r="C91" i="3"/>
  <c r="M90" i="3"/>
  <c r="J90" i="3"/>
  <c r="N90" i="3" s="1"/>
  <c r="D91" i="3" l="1"/>
  <c r="E91" i="3" s="1"/>
  <c r="H91" i="3"/>
  <c r="I91" i="3" s="1"/>
  <c r="F91" i="3"/>
  <c r="G91" i="3" s="1"/>
  <c r="J91" i="3" l="1"/>
  <c r="N91" i="3" s="1"/>
  <c r="K91" i="3"/>
  <c r="M91" i="3" l="1"/>
  <c r="C92" i="3"/>
  <c r="L91" i="3"/>
  <c r="F92" i="3" l="1"/>
  <c r="G92" i="3" s="1"/>
  <c r="H92" i="3"/>
  <c r="I92" i="3" s="1"/>
  <c r="D92" i="3"/>
  <c r="E92" i="3" l="1"/>
  <c r="K92" i="3" s="1"/>
  <c r="L92" i="3" l="1"/>
  <c r="C93" i="3"/>
  <c r="M92" i="3"/>
  <c r="J92" i="3"/>
  <c r="N92" i="3" s="1"/>
  <c r="H93" i="3" l="1"/>
  <c r="I93" i="3" s="1"/>
  <c r="D93" i="3"/>
  <c r="F93" i="3"/>
  <c r="G93" i="3" s="1"/>
  <c r="E93" i="3" l="1"/>
  <c r="J93" i="3" s="1"/>
  <c r="N93" i="3" s="1"/>
  <c r="K93" i="3" l="1"/>
  <c r="M93" i="3" l="1"/>
  <c r="C94" i="3"/>
  <c r="L93" i="3"/>
  <c r="H94" i="3" l="1"/>
  <c r="I94" i="3" s="1"/>
  <c r="D94" i="3"/>
  <c r="E94" i="3" s="1"/>
  <c r="F94" i="3"/>
  <c r="G94" i="3" s="1"/>
  <c r="K94" i="3" l="1"/>
  <c r="J94" i="3"/>
  <c r="N94" i="3" s="1"/>
  <c r="M94" i="3" l="1"/>
  <c r="L94" i="3"/>
  <c r="C95" i="3"/>
  <c r="H95" i="3" l="1"/>
  <c r="I95" i="3" s="1"/>
  <c r="F95" i="3"/>
  <c r="G95" i="3" s="1"/>
  <c r="D95" i="3"/>
  <c r="E95" i="3" s="1"/>
  <c r="J95" i="3" l="1"/>
  <c r="N95" i="3" s="1"/>
  <c r="K95" i="3"/>
  <c r="M95" i="3" l="1"/>
  <c r="C96" i="3"/>
  <c r="L95" i="3"/>
  <c r="D96" i="3" l="1"/>
  <c r="E96" i="3" s="1"/>
  <c r="H96" i="3"/>
  <c r="I96" i="3" s="1"/>
  <c r="F96" i="3"/>
  <c r="G96" i="3" s="1"/>
  <c r="K96" i="3" l="1"/>
  <c r="J96" i="3"/>
  <c r="N96" i="3" s="1"/>
  <c r="M96" i="3" l="1"/>
  <c r="C97" i="3"/>
  <c r="L96" i="3"/>
  <c r="F97" i="3" l="1"/>
  <c r="G97" i="3" s="1"/>
  <c r="H97" i="3"/>
  <c r="I97" i="3" s="1"/>
  <c r="D97" i="3"/>
  <c r="E97" i="3" l="1"/>
  <c r="K97" i="3" s="1"/>
  <c r="M97" i="3" l="1"/>
  <c r="C98" i="3"/>
  <c r="L97" i="3"/>
  <c r="J97" i="3"/>
  <c r="N97" i="3" s="1"/>
  <c r="H98" i="3" l="1"/>
  <c r="I98" i="3" s="1"/>
  <c r="F98" i="3"/>
  <c r="G98" i="3" s="1"/>
  <c r="D98" i="3"/>
  <c r="E98" i="3" l="1"/>
  <c r="K98" i="3" s="1"/>
  <c r="M98" i="3" l="1"/>
  <c r="L98" i="3"/>
  <c r="C99" i="3"/>
  <c r="J98" i="3"/>
  <c r="N98" i="3" s="1"/>
  <c r="D99" i="3" l="1"/>
  <c r="F99" i="3"/>
  <c r="G99" i="3" s="1"/>
  <c r="H99" i="3"/>
  <c r="I99" i="3" s="1"/>
  <c r="E99" i="3" l="1"/>
  <c r="J99" i="3" s="1"/>
  <c r="N99" i="3" s="1"/>
  <c r="K99" i="3" l="1"/>
  <c r="M99" i="3" l="1"/>
  <c r="C100" i="3"/>
  <c r="L99" i="3"/>
  <c r="F100" i="3" l="1"/>
  <c r="G100" i="3" s="1"/>
  <c r="H100" i="3"/>
  <c r="I100" i="3" s="1"/>
  <c r="D100" i="3"/>
  <c r="E100" i="3" l="1"/>
  <c r="K100" i="3" s="1"/>
  <c r="L100" i="3" l="1"/>
  <c r="C101" i="3"/>
  <c r="M100" i="3"/>
  <c r="J100" i="3"/>
  <c r="N100" i="3" s="1"/>
  <c r="H101" i="3" l="1"/>
  <c r="I101" i="3" s="1"/>
  <c r="F101" i="3"/>
  <c r="G101" i="3" s="1"/>
  <c r="D101" i="3"/>
  <c r="E101" i="3" l="1"/>
  <c r="K101" i="3" s="1"/>
  <c r="J101" i="3" l="1"/>
  <c r="N101" i="3" s="1"/>
  <c r="M101" i="3"/>
  <c r="C102" i="3"/>
  <c r="L101" i="3"/>
  <c r="H102" i="3" l="1"/>
  <c r="I102" i="3" s="1"/>
  <c r="F102" i="3"/>
  <c r="G102" i="3" s="1"/>
  <c r="D102" i="3"/>
  <c r="E102" i="3" s="1"/>
  <c r="K102" i="3" l="1"/>
  <c r="J102" i="3"/>
  <c r="N102" i="3" s="1"/>
  <c r="M102" i="3" l="1"/>
  <c r="C103" i="3"/>
  <c r="L102" i="3"/>
  <c r="F103" i="3" l="1"/>
  <c r="G103" i="3" s="1"/>
  <c r="D103" i="3"/>
  <c r="E103" i="3" s="1"/>
  <c r="H103" i="3"/>
  <c r="I103" i="3" s="1"/>
  <c r="K103" i="3" l="1"/>
  <c r="J103" i="3"/>
  <c r="N103" i="3" s="1"/>
  <c r="L103" i="3" l="1"/>
  <c r="C104" i="3"/>
  <c r="M103" i="3"/>
  <c r="H104" i="3" l="1"/>
  <c r="I104" i="3" s="1"/>
  <c r="F104" i="3"/>
  <c r="G104" i="3" s="1"/>
  <c r="D104" i="3"/>
  <c r="E104" i="3" l="1"/>
  <c r="J104" i="3" s="1"/>
  <c r="N104" i="3" s="1"/>
  <c r="K104" i="3" l="1"/>
  <c r="M104" i="3" l="1"/>
  <c r="C105" i="3"/>
  <c r="L104" i="3"/>
  <c r="D105" i="3" l="1"/>
  <c r="F105" i="3"/>
  <c r="G105" i="3" s="1"/>
  <c r="H105" i="3"/>
  <c r="I105" i="3" s="1"/>
  <c r="E105" i="3" l="1"/>
  <c r="K105" i="3" s="1"/>
  <c r="M105" i="3" l="1"/>
  <c r="C106" i="3"/>
  <c r="L105" i="3"/>
  <c r="J105" i="3"/>
  <c r="N105" i="3" s="1"/>
  <c r="F106" i="3" l="1"/>
  <c r="G106" i="3" s="1"/>
  <c r="H106" i="3"/>
  <c r="I106" i="3" s="1"/>
  <c r="D106" i="3"/>
  <c r="E106" i="3" l="1"/>
  <c r="K106" i="3" s="1"/>
  <c r="M106" i="3" l="1"/>
  <c r="C107" i="3"/>
  <c r="L106" i="3"/>
  <c r="J106" i="3"/>
  <c r="N106" i="3" s="1"/>
  <c r="D107" i="3" l="1"/>
  <c r="H107" i="3"/>
  <c r="I107" i="3" s="1"/>
  <c r="F107" i="3"/>
  <c r="G107" i="3" s="1"/>
  <c r="E107" i="3" l="1"/>
  <c r="K107" i="3" s="1"/>
  <c r="M107" i="3" l="1"/>
  <c r="L107" i="3"/>
  <c r="C108" i="3"/>
  <c r="J107" i="3"/>
  <c r="N107" i="3" s="1"/>
  <c r="F108" i="3" l="1"/>
  <c r="G108" i="3" s="1"/>
  <c r="D108" i="3"/>
  <c r="E108" i="3" s="1"/>
  <c r="H108" i="3"/>
  <c r="I108" i="3" s="1"/>
  <c r="K108" i="3" l="1"/>
  <c r="J108" i="3"/>
  <c r="N108" i="3" s="1"/>
  <c r="M108" i="3" l="1"/>
  <c r="C109" i="3"/>
  <c r="L108" i="3"/>
  <c r="H109" i="3" l="1"/>
  <c r="I109" i="3" s="1"/>
  <c r="F109" i="3"/>
  <c r="G109" i="3" s="1"/>
  <c r="D109" i="3"/>
  <c r="E109" i="3" s="1"/>
  <c r="K109" i="3" l="1"/>
  <c r="J109" i="3"/>
  <c r="N109" i="3" s="1"/>
  <c r="M109" i="3" l="1"/>
  <c r="L109" i="3"/>
  <c r="C110" i="3"/>
  <c r="D110" i="3" l="1"/>
  <c r="E110" i="3" s="1"/>
  <c r="H110" i="3"/>
  <c r="I110" i="3" s="1"/>
  <c r="F110" i="3"/>
  <c r="G110" i="3" s="1"/>
  <c r="J110" i="3" l="1"/>
  <c r="N110" i="3" s="1"/>
  <c r="K110" i="3"/>
  <c r="M110" i="3" l="1"/>
  <c r="C111" i="3"/>
  <c r="L110" i="3"/>
  <c r="F111" i="3" l="1"/>
  <c r="G111" i="3" s="1"/>
  <c r="H111" i="3"/>
  <c r="I111" i="3" s="1"/>
  <c r="D111" i="3"/>
  <c r="E111" i="3" s="1"/>
  <c r="K111" i="3" l="1"/>
  <c r="J111" i="3"/>
  <c r="N111" i="3" s="1"/>
  <c r="L111" i="3" l="1"/>
  <c r="C112" i="3"/>
  <c r="M111" i="3"/>
  <c r="H112" i="3" l="1"/>
  <c r="I112" i="3" s="1"/>
  <c r="D112" i="3"/>
  <c r="F112" i="3"/>
  <c r="G112" i="3" s="1"/>
  <c r="E112" i="3" l="1"/>
  <c r="K112" i="3" s="1"/>
  <c r="M112" i="3" l="1"/>
  <c r="C113" i="3"/>
  <c r="L112" i="3"/>
  <c r="J112" i="3"/>
  <c r="N112" i="3" s="1"/>
  <c r="D113" i="3" l="1"/>
  <c r="H113" i="3"/>
  <c r="I113" i="3" s="1"/>
  <c r="F113" i="3"/>
  <c r="G113" i="3" s="1"/>
  <c r="E113" i="3" l="1"/>
  <c r="J113" i="3" s="1"/>
  <c r="N113" i="3" s="1"/>
  <c r="K113" i="3" l="1"/>
  <c r="M113" i="3" s="1"/>
  <c r="C114" i="3" l="1"/>
  <c r="F114" i="3" s="1"/>
  <c r="G114" i="3" s="1"/>
  <c r="L113" i="3"/>
  <c r="H114" i="3" l="1"/>
  <c r="I114" i="3" s="1"/>
  <c r="D114" i="3"/>
  <c r="E114" i="3" s="1"/>
  <c r="K114" i="3" l="1"/>
  <c r="M114" i="3" s="1"/>
  <c r="J114" i="3"/>
  <c r="N114" i="3" s="1"/>
  <c r="L114" i="3" l="1"/>
  <c r="C115" i="3"/>
  <c r="F115" i="3" s="1"/>
  <c r="G115" i="3" s="1"/>
  <c r="D115" i="3" l="1"/>
  <c r="E115" i="3" s="1"/>
  <c r="H115" i="3"/>
  <c r="I115" i="3" s="1"/>
  <c r="K115" i="3" l="1"/>
  <c r="L115" i="3" s="1"/>
  <c r="J115" i="3"/>
  <c r="N115" i="3" s="1"/>
  <c r="M115" i="3" l="1"/>
  <c r="C116" i="3"/>
  <c r="F116" i="3" s="1"/>
  <c r="G116" i="3" s="1"/>
  <c r="H116" i="3" l="1"/>
  <c r="I116" i="3" s="1"/>
  <c r="D116" i="3"/>
  <c r="E116" i="3" s="1"/>
  <c r="K116" i="3" l="1"/>
  <c r="M116" i="3" s="1"/>
  <c r="J116" i="3"/>
  <c r="N116" i="3" s="1"/>
  <c r="L116" i="3" l="1"/>
  <c r="C117" i="3"/>
  <c r="F117" i="3" s="1"/>
  <c r="G117" i="3" s="1"/>
  <c r="H117" i="3" l="1"/>
  <c r="I117" i="3" s="1"/>
  <c r="D117" i="3"/>
  <c r="E117" i="3" s="1"/>
  <c r="K117" i="3" l="1"/>
  <c r="L117" i="3" s="1"/>
  <c r="J117" i="3"/>
  <c r="N117" i="3" s="1"/>
  <c r="M117" i="3" l="1"/>
  <c r="C118" i="3"/>
  <c r="F118" i="3" s="1"/>
  <c r="G118" i="3" s="1"/>
  <c r="H118" i="3" l="1"/>
  <c r="I118" i="3" s="1"/>
  <c r="D118" i="3"/>
  <c r="E118" i="3" s="1"/>
  <c r="K118" i="3" l="1"/>
  <c r="C119" i="3" s="1"/>
  <c r="J118" i="3"/>
  <c r="N118" i="3" s="1"/>
  <c r="M118" i="3" l="1"/>
  <c r="L118" i="3"/>
  <c r="F119" i="3"/>
  <c r="G119" i="3" s="1"/>
  <c r="D119" i="3"/>
  <c r="H119" i="3"/>
  <c r="I119" i="3" s="1"/>
  <c r="E119" i="3" l="1"/>
  <c r="K119" i="3" s="1"/>
  <c r="L119" i="3" l="1"/>
  <c r="C120" i="3"/>
  <c r="M119" i="3"/>
  <c r="J119" i="3"/>
  <c r="N119" i="3" s="1"/>
  <c r="H120" i="3" l="1"/>
  <c r="I120" i="3" s="1"/>
  <c r="F120" i="3"/>
  <c r="G120" i="3" s="1"/>
  <c r="D120" i="3"/>
  <c r="E120" i="3" l="1"/>
  <c r="J120" i="3" s="1"/>
  <c r="N120" i="3" s="1"/>
  <c r="K120" i="3" l="1"/>
  <c r="M120" i="3" l="1"/>
  <c r="C121" i="3"/>
  <c r="L120" i="3"/>
  <c r="D121" i="3" l="1"/>
  <c r="F121" i="3"/>
  <c r="G121" i="3" s="1"/>
  <c r="H121" i="3"/>
  <c r="I121" i="3" s="1"/>
  <c r="E121" i="3" l="1"/>
  <c r="K121" i="3" s="1"/>
  <c r="M121" i="3" l="1"/>
  <c r="L121" i="3"/>
  <c r="C122" i="3"/>
  <c r="J121" i="3"/>
  <c r="N121" i="3" s="1"/>
  <c r="F122" i="3" l="1"/>
  <c r="G122" i="3" s="1"/>
  <c r="H122" i="3"/>
  <c r="I122" i="3" s="1"/>
  <c r="D122" i="3"/>
  <c r="E122" i="3" l="1"/>
  <c r="K122" i="3" s="1"/>
  <c r="C123" i="3" l="1"/>
  <c r="L122" i="3"/>
  <c r="M122" i="3"/>
  <c r="J122" i="3"/>
  <c r="N122" i="3" s="1"/>
  <c r="D123" i="3" l="1"/>
  <c r="H123" i="3"/>
  <c r="I123" i="3" s="1"/>
  <c r="F123" i="3"/>
  <c r="G123" i="3" s="1"/>
  <c r="E123" i="3" l="1"/>
  <c r="K123" i="3" s="1"/>
  <c r="M123" i="3" l="1"/>
  <c r="C124" i="3"/>
  <c r="L123" i="3"/>
  <c r="J123" i="3"/>
  <c r="N123" i="3" s="1"/>
  <c r="F124" i="3" l="1"/>
  <c r="G124" i="3" s="1"/>
  <c r="D124" i="3"/>
  <c r="H124" i="3"/>
  <c r="I124" i="3" s="1"/>
  <c r="E124" i="3" l="1"/>
  <c r="K124" i="3" s="1"/>
  <c r="L124" i="3" l="1"/>
  <c r="C125" i="3"/>
  <c r="M124" i="3"/>
  <c r="J124" i="3"/>
  <c r="N124" i="3" s="1"/>
  <c r="D125" i="3" l="1"/>
  <c r="H125" i="3"/>
  <c r="I125" i="3" s="1"/>
  <c r="F125" i="3"/>
  <c r="G125" i="3" s="1"/>
  <c r="E125" i="3" l="1"/>
  <c r="K125" i="3" s="1"/>
  <c r="M125" i="3" l="1"/>
  <c r="C126" i="3"/>
  <c r="L125" i="3"/>
  <c r="J125" i="3"/>
  <c r="N125" i="3" s="1"/>
  <c r="F126" i="3" l="1"/>
  <c r="G126" i="3" s="1"/>
  <c r="D126" i="3"/>
  <c r="H126" i="3"/>
  <c r="I126" i="3" s="1"/>
  <c r="E126" i="3" l="1"/>
  <c r="K126" i="3" s="1"/>
  <c r="M126" i="3" l="1"/>
  <c r="L126" i="3"/>
  <c r="C127" i="3"/>
  <c r="J126" i="3"/>
  <c r="N126" i="3" s="1"/>
  <c r="D127" i="3" l="1"/>
  <c r="H127" i="3"/>
  <c r="I127" i="3" s="1"/>
  <c r="F127" i="3"/>
  <c r="G127" i="3" s="1"/>
  <c r="E127" i="3" l="1"/>
  <c r="J127" i="3" s="1"/>
  <c r="N127" i="3" s="1"/>
  <c r="K127" i="3" l="1"/>
  <c r="M127" i="3" l="1"/>
  <c r="C128" i="3"/>
  <c r="L127" i="3"/>
  <c r="F128" i="3" l="1"/>
  <c r="G128" i="3" s="1"/>
  <c r="H128" i="3"/>
  <c r="I128" i="3" s="1"/>
  <c r="D128" i="3"/>
  <c r="E128" i="3" l="1"/>
  <c r="K128" i="3" s="1"/>
  <c r="M128" i="3" l="1"/>
  <c r="C129" i="3"/>
  <c r="L128" i="3"/>
  <c r="J128" i="3"/>
  <c r="N128" i="3" s="1"/>
  <c r="D129" i="3" l="1"/>
  <c r="H129" i="3"/>
  <c r="I129" i="3" s="1"/>
  <c r="F129" i="3"/>
  <c r="G129" i="3" s="1"/>
  <c r="E129" i="3" l="1"/>
  <c r="K129" i="3" s="1"/>
  <c r="J129" i="3" l="1"/>
  <c r="N129" i="3" s="1"/>
  <c r="M129" i="3"/>
  <c r="C130" i="3"/>
  <c r="L129" i="3"/>
  <c r="F130" i="3" l="1"/>
  <c r="G130" i="3" s="1"/>
  <c r="H130" i="3"/>
  <c r="I130" i="3" s="1"/>
  <c r="D130" i="3"/>
  <c r="E130" i="3" s="1"/>
  <c r="K130" i="3" l="1"/>
  <c r="J130" i="3"/>
  <c r="N130" i="3" s="1"/>
  <c r="C131" i="3" l="1"/>
  <c r="M130" i="3"/>
  <c r="L130" i="3"/>
  <c r="D131" i="3" l="1"/>
  <c r="H131" i="3"/>
  <c r="I131" i="3" s="1"/>
  <c r="F131" i="3"/>
  <c r="G131" i="3" s="1"/>
  <c r="E131" i="3" l="1"/>
  <c r="K131" i="3" s="1"/>
  <c r="M131" i="3" l="1"/>
  <c r="C132" i="3"/>
  <c r="L131" i="3"/>
  <c r="J131" i="3"/>
  <c r="N131" i="3" s="1"/>
  <c r="F132" i="3" l="1"/>
  <c r="G132" i="3" s="1"/>
  <c r="D132" i="3"/>
  <c r="H132" i="3"/>
  <c r="I132" i="3" s="1"/>
  <c r="E132" i="3" l="1"/>
  <c r="K132" i="3" s="1"/>
  <c r="L132" i="3" l="1"/>
  <c r="C133" i="3"/>
  <c r="M132" i="3"/>
  <c r="J132" i="3"/>
  <c r="N132" i="3" s="1"/>
  <c r="D133" i="3" l="1"/>
  <c r="H133" i="3"/>
  <c r="I133" i="3" s="1"/>
  <c r="F133" i="3"/>
  <c r="G133" i="3" s="1"/>
  <c r="E133" i="3" l="1"/>
  <c r="K133" i="3" s="1"/>
  <c r="M133" i="3" l="1"/>
  <c r="C134" i="3"/>
  <c r="L133" i="3"/>
  <c r="J133" i="3"/>
  <c r="N133" i="3" s="1"/>
  <c r="F134" i="3" l="1"/>
  <c r="G134" i="3" s="1"/>
  <c r="D134" i="3"/>
  <c r="E134" i="3" s="1"/>
  <c r="H134" i="3"/>
  <c r="I134" i="3" s="1"/>
  <c r="K134" i="3" l="1"/>
  <c r="J134" i="3"/>
  <c r="N134" i="3" s="1"/>
  <c r="M134" i="3" l="1"/>
  <c r="L134" i="3"/>
  <c r="C135" i="3"/>
  <c r="D135" i="3" l="1"/>
  <c r="E135" i="3" s="1"/>
  <c r="H135" i="3"/>
  <c r="I135" i="3" s="1"/>
  <c r="F135" i="3"/>
  <c r="G135" i="3" s="1"/>
  <c r="K135" i="3" l="1"/>
  <c r="J135" i="3"/>
  <c r="N135" i="3" s="1"/>
  <c r="M135" i="3" l="1"/>
  <c r="C136" i="3"/>
  <c r="L135" i="3"/>
  <c r="F136" i="3" l="1"/>
  <c r="G136" i="3" s="1"/>
  <c r="H136" i="3"/>
  <c r="I136" i="3" s="1"/>
  <c r="D136" i="3"/>
  <c r="E136" i="3" s="1"/>
  <c r="K136" i="3" l="1"/>
  <c r="J136" i="3"/>
  <c r="N136" i="3" s="1"/>
  <c r="M136" i="3" l="1"/>
  <c r="L136" i="3"/>
  <c r="C137" i="3"/>
  <c r="D137" i="3" l="1"/>
  <c r="E137" i="3" s="1"/>
  <c r="H137" i="3"/>
  <c r="I137" i="3" s="1"/>
  <c r="F137" i="3"/>
  <c r="G137" i="3" s="1"/>
  <c r="J137" i="3" l="1"/>
  <c r="N137" i="3" s="1"/>
  <c r="K137" i="3"/>
  <c r="M137" i="3" l="1"/>
  <c r="C138" i="3"/>
  <c r="L137" i="3"/>
  <c r="F138" i="3" l="1"/>
  <c r="G138" i="3" s="1"/>
  <c r="H138" i="3"/>
  <c r="I138" i="3" s="1"/>
  <c r="D138" i="3"/>
  <c r="E138" i="3" s="1"/>
  <c r="K138" i="3" l="1"/>
  <c r="J138" i="3"/>
  <c r="N138" i="3" s="1"/>
  <c r="C139" i="3" l="1"/>
  <c r="L138" i="3"/>
  <c r="M138" i="3"/>
  <c r="D139" i="3" l="1"/>
  <c r="H139" i="3"/>
  <c r="I139" i="3" s="1"/>
  <c r="F139" i="3"/>
  <c r="G139" i="3" s="1"/>
  <c r="E139" i="3" l="1"/>
  <c r="K139" i="3" s="1"/>
  <c r="M139" i="3" l="1"/>
  <c r="C140" i="3"/>
  <c r="L139" i="3"/>
  <c r="J139" i="3"/>
  <c r="N139" i="3" s="1"/>
  <c r="F140" i="3" l="1"/>
  <c r="G140" i="3" s="1"/>
  <c r="D140" i="3"/>
  <c r="H140" i="3"/>
  <c r="I140" i="3" s="1"/>
  <c r="E140" i="3" l="1"/>
  <c r="K140" i="3" s="1"/>
  <c r="L140" i="3" l="1"/>
  <c r="C141" i="3"/>
  <c r="M140" i="3"/>
  <c r="J140" i="3"/>
  <c r="N140" i="3" s="1"/>
  <c r="D141" i="3" l="1"/>
  <c r="E141" i="3" s="1"/>
  <c r="H141" i="3"/>
  <c r="I141" i="3" s="1"/>
  <c r="F141" i="3"/>
  <c r="G141" i="3" s="1"/>
  <c r="K141" i="3" l="1"/>
  <c r="J141" i="3"/>
  <c r="N141" i="3" s="1"/>
  <c r="L141" i="3" l="1"/>
  <c r="M141" i="3"/>
  <c r="C142" i="3"/>
  <c r="F142" i="3" l="1"/>
  <c r="G142" i="3" s="1"/>
  <c r="H142" i="3"/>
  <c r="I142" i="3" s="1"/>
  <c r="D142" i="3"/>
  <c r="E142" i="3" s="1"/>
  <c r="J142" i="3" l="1"/>
  <c r="N142" i="3" s="1"/>
  <c r="K142" i="3"/>
  <c r="L142" i="3" l="1"/>
  <c r="C143" i="3"/>
  <c r="M142" i="3"/>
  <c r="D143" i="3" l="1"/>
  <c r="E143" i="3" s="1"/>
  <c r="H143" i="3"/>
  <c r="I143" i="3" s="1"/>
  <c r="F143" i="3"/>
  <c r="G143" i="3" s="1"/>
  <c r="K143" i="3" l="1"/>
  <c r="J143" i="3"/>
  <c r="N143" i="3" s="1"/>
  <c r="L143" i="3" l="1"/>
  <c r="M143" i="3"/>
  <c r="C144" i="3"/>
  <c r="F144" i="3" l="1"/>
  <c r="G144" i="3" s="1"/>
  <c r="D144" i="3"/>
  <c r="E144" i="3" s="1"/>
  <c r="H144" i="3"/>
  <c r="I144" i="3" s="1"/>
  <c r="J144" i="3" l="1"/>
  <c r="N144" i="3" s="1"/>
  <c r="K144" i="3"/>
  <c r="M144" i="3" l="1"/>
  <c r="C145" i="3"/>
  <c r="L144" i="3"/>
  <c r="D145" i="3" l="1"/>
  <c r="H145" i="3"/>
  <c r="I145" i="3" s="1"/>
  <c r="F145" i="3"/>
  <c r="G145" i="3" s="1"/>
  <c r="E145" i="3" l="1"/>
  <c r="K145" i="3" s="1"/>
  <c r="L145" i="3" l="1"/>
  <c r="C146" i="3"/>
  <c r="M145" i="3"/>
  <c r="J145" i="3"/>
  <c r="N145" i="3" s="1"/>
  <c r="F146" i="3" l="1"/>
  <c r="G146" i="3" s="1"/>
  <c r="H146" i="3"/>
  <c r="I146" i="3" s="1"/>
  <c r="D146" i="3"/>
  <c r="E146" i="3" s="1"/>
  <c r="J146" i="3" l="1"/>
  <c r="N146" i="3" s="1"/>
  <c r="K146" i="3"/>
  <c r="L146" i="3" l="1"/>
  <c r="C147" i="3"/>
  <c r="M146" i="3"/>
  <c r="D147" i="3" l="1"/>
  <c r="E147" i="3" s="1"/>
  <c r="H147" i="3"/>
  <c r="I147" i="3" s="1"/>
  <c r="F147" i="3"/>
  <c r="G147" i="3" s="1"/>
  <c r="K147" i="3" l="1"/>
  <c r="J147" i="3"/>
  <c r="N147" i="3" s="1"/>
  <c r="L147" i="3" l="1"/>
  <c r="M147" i="3"/>
  <c r="C148" i="3"/>
  <c r="F148" i="3" l="1"/>
  <c r="G148" i="3" s="1"/>
  <c r="D148" i="3"/>
  <c r="E148" i="3" s="1"/>
  <c r="H148" i="3"/>
  <c r="I148" i="3" s="1"/>
  <c r="J148" i="3" l="1"/>
  <c r="N148" i="3" s="1"/>
  <c r="K148" i="3"/>
  <c r="M148" i="3" l="1"/>
  <c r="C149" i="3"/>
  <c r="L148" i="3"/>
  <c r="D149" i="3" l="1"/>
  <c r="E149" i="3" s="1"/>
  <c r="H149" i="3"/>
  <c r="I149" i="3" s="1"/>
  <c r="F149" i="3"/>
  <c r="G149" i="3" s="1"/>
  <c r="K149" i="3" l="1"/>
  <c r="J149" i="3"/>
  <c r="N149" i="3" s="1"/>
  <c r="L149" i="3" l="1"/>
  <c r="M149" i="3"/>
  <c r="C150" i="3"/>
  <c r="F150" i="3" l="1"/>
  <c r="G150" i="3" s="1"/>
  <c r="H150" i="3"/>
  <c r="I150" i="3" s="1"/>
  <c r="D150" i="3"/>
  <c r="E150" i="3" s="1"/>
  <c r="J150" i="3" l="1"/>
  <c r="N150" i="3" s="1"/>
  <c r="K150" i="3"/>
  <c r="L150" i="3" l="1"/>
  <c r="C151" i="3"/>
  <c r="M150" i="3"/>
  <c r="D151" i="3" l="1"/>
  <c r="E151" i="3" s="1"/>
  <c r="H151" i="3"/>
  <c r="I151" i="3" s="1"/>
  <c r="F151" i="3"/>
  <c r="G151" i="3" s="1"/>
  <c r="K151" i="3" l="1"/>
  <c r="J151" i="3"/>
  <c r="N151" i="3" s="1"/>
  <c r="L151" i="3" l="1"/>
  <c r="M151" i="3"/>
  <c r="C152" i="3"/>
  <c r="F152" i="3" l="1"/>
  <c r="G152" i="3" s="1"/>
  <c r="D152" i="3"/>
  <c r="H152" i="3"/>
  <c r="I152" i="3" s="1"/>
  <c r="E152" i="3" l="1"/>
  <c r="J152" i="3" s="1"/>
  <c r="N152" i="3" s="1"/>
  <c r="K152" i="3" l="1"/>
  <c r="M152" i="3" l="1"/>
  <c r="C153" i="3"/>
  <c r="L152" i="3"/>
  <c r="D153" i="3" l="1"/>
  <c r="H153" i="3"/>
  <c r="I153" i="3" s="1"/>
  <c r="F153" i="3"/>
  <c r="G153" i="3" s="1"/>
  <c r="E153" i="3" l="1"/>
  <c r="K153" i="3" s="1"/>
  <c r="L153" i="3" l="1"/>
  <c r="C154" i="3"/>
  <c r="M153" i="3"/>
  <c r="J153" i="3"/>
  <c r="N153" i="3" s="1"/>
  <c r="F154" i="3" l="1"/>
  <c r="G154" i="3" s="1"/>
  <c r="H154" i="3"/>
  <c r="I154" i="3" s="1"/>
  <c r="D154" i="3"/>
  <c r="E154" i="3" l="1"/>
  <c r="J154" i="3" s="1"/>
  <c r="N154" i="3" s="1"/>
  <c r="K154" i="3" l="1"/>
  <c r="L154" i="3" l="1"/>
  <c r="C155" i="3"/>
  <c r="M154" i="3"/>
  <c r="D155" i="3" l="1"/>
  <c r="E155" i="3" s="1"/>
  <c r="H155" i="3"/>
  <c r="I155" i="3" s="1"/>
  <c r="F155" i="3"/>
  <c r="G155" i="3" s="1"/>
  <c r="K155" i="3" l="1"/>
  <c r="J155" i="3"/>
  <c r="N155" i="3" s="1"/>
  <c r="L155" i="3" l="1"/>
  <c r="M155" i="3"/>
  <c r="C156" i="3"/>
  <c r="F156" i="3" l="1"/>
  <c r="G156" i="3" s="1"/>
  <c r="D156" i="3"/>
  <c r="E156" i="3" s="1"/>
  <c r="H156" i="3"/>
  <c r="I156" i="3" s="1"/>
  <c r="J156" i="3" l="1"/>
  <c r="N156" i="3" s="1"/>
  <c r="K156" i="3"/>
  <c r="M156" i="3" l="1"/>
  <c r="C157" i="3"/>
  <c r="L156" i="3"/>
  <c r="D157" i="3" l="1"/>
  <c r="H157" i="3"/>
  <c r="I157" i="3" s="1"/>
  <c r="F157" i="3"/>
  <c r="G157" i="3" s="1"/>
  <c r="E157" i="3" l="1"/>
  <c r="K157" i="3" s="1"/>
  <c r="L157" i="3" l="1"/>
  <c r="M157" i="3"/>
  <c r="C158" i="3"/>
  <c r="J157" i="3"/>
  <c r="N157" i="3" s="1"/>
  <c r="F158" i="3" l="1"/>
  <c r="G158" i="3" s="1"/>
  <c r="H158" i="3"/>
  <c r="I158" i="3" s="1"/>
  <c r="D158" i="3"/>
  <c r="E158" i="3" s="1"/>
  <c r="J158" i="3" l="1"/>
  <c r="N158" i="3" s="1"/>
  <c r="K158" i="3"/>
  <c r="L158" i="3" l="1"/>
  <c r="C159" i="3"/>
  <c r="M158" i="3"/>
  <c r="D159" i="3" l="1"/>
  <c r="H159" i="3"/>
  <c r="I159" i="3" s="1"/>
  <c r="F159" i="3"/>
  <c r="G159" i="3" s="1"/>
  <c r="E159" i="3" l="1"/>
  <c r="K159" i="3" s="1"/>
  <c r="L159" i="3" l="1"/>
  <c r="M159" i="3"/>
  <c r="C160" i="3"/>
  <c r="J159" i="3"/>
  <c r="N159" i="3" s="1"/>
  <c r="F160" i="3" l="1"/>
  <c r="G160" i="3" s="1"/>
  <c r="D160" i="3"/>
  <c r="E160" i="3" s="1"/>
  <c r="H160" i="3"/>
  <c r="I160" i="3" s="1"/>
  <c r="J160" i="3" l="1"/>
  <c r="N160" i="3" s="1"/>
  <c r="K160" i="3"/>
  <c r="M160" i="3" l="1"/>
  <c r="C161" i="3"/>
  <c r="L160" i="3"/>
  <c r="D161" i="3" l="1"/>
  <c r="E161" i="3" s="1"/>
  <c r="H161" i="3"/>
  <c r="I161" i="3" s="1"/>
  <c r="F161" i="3"/>
  <c r="G161" i="3" s="1"/>
  <c r="K161" i="3" l="1"/>
  <c r="J161" i="3"/>
  <c r="N161" i="3" s="1"/>
  <c r="L161" i="3" l="1"/>
  <c r="C162" i="3"/>
  <c r="M161" i="3"/>
  <c r="F162" i="3" l="1"/>
  <c r="G162" i="3" s="1"/>
  <c r="H162" i="3"/>
  <c r="I162" i="3" s="1"/>
  <c r="D162" i="3"/>
  <c r="E162" i="3" s="1"/>
  <c r="J162" i="3" l="1"/>
  <c r="N162" i="3" s="1"/>
  <c r="K162" i="3"/>
  <c r="L162" i="3" l="1"/>
  <c r="C163" i="3"/>
  <c r="M162" i="3"/>
  <c r="D163" i="3" l="1"/>
  <c r="E163" i="3" s="1"/>
  <c r="H163" i="3"/>
  <c r="I163" i="3" s="1"/>
  <c r="F163" i="3"/>
  <c r="G163" i="3" s="1"/>
  <c r="K163" i="3" l="1"/>
  <c r="J163" i="3"/>
  <c r="N163" i="3" s="1"/>
  <c r="L163" i="3" l="1"/>
  <c r="M163" i="3"/>
  <c r="C164" i="3"/>
  <c r="F164" i="3" l="1"/>
  <c r="G164" i="3" s="1"/>
  <c r="D164" i="3"/>
  <c r="E164" i="3" s="1"/>
  <c r="H164" i="3"/>
  <c r="I164" i="3" s="1"/>
  <c r="J164" i="3" l="1"/>
  <c r="N164" i="3" s="1"/>
  <c r="K164" i="3"/>
  <c r="M164" i="3" l="1"/>
  <c r="C165" i="3"/>
  <c r="L164" i="3"/>
  <c r="D165" i="3" l="1"/>
  <c r="E165" i="3" s="1"/>
  <c r="H165" i="3"/>
  <c r="I165" i="3" s="1"/>
  <c r="F165" i="3"/>
  <c r="G165" i="3" s="1"/>
  <c r="K165" i="3" l="1"/>
  <c r="J165" i="3"/>
  <c r="N165" i="3" s="1"/>
  <c r="L165" i="3" l="1"/>
  <c r="M165" i="3"/>
  <c r="C166" i="3"/>
  <c r="F166" i="3" l="1"/>
  <c r="G166" i="3" s="1"/>
  <c r="H166" i="3"/>
  <c r="I166" i="3" s="1"/>
  <c r="D166" i="3"/>
  <c r="E166" i="3" s="1"/>
  <c r="J166" i="3" l="1"/>
  <c r="N166" i="3" s="1"/>
  <c r="K166" i="3"/>
  <c r="L166" i="3" l="1"/>
  <c r="C167" i="3"/>
  <c r="M166" i="3"/>
  <c r="D167" i="3" l="1"/>
  <c r="E167" i="3" s="1"/>
  <c r="H167" i="3"/>
  <c r="I167" i="3" s="1"/>
  <c r="F167" i="3"/>
  <c r="G167" i="3" s="1"/>
  <c r="K167" i="3" l="1"/>
  <c r="J167" i="3"/>
  <c r="N167" i="3" s="1"/>
  <c r="L167" i="3" l="1"/>
  <c r="M167" i="3"/>
  <c r="C168" i="3"/>
  <c r="F168" i="3" l="1"/>
  <c r="G168" i="3" s="1"/>
  <c r="D168" i="3"/>
  <c r="E168" i="3" s="1"/>
  <c r="H168" i="3"/>
  <c r="I168" i="3" s="1"/>
  <c r="J168" i="3" l="1"/>
  <c r="N168" i="3" s="1"/>
  <c r="K168" i="3"/>
  <c r="M168" i="3" l="1"/>
  <c r="C169" i="3"/>
  <c r="L168" i="3"/>
  <c r="D169" i="3" l="1"/>
  <c r="E169" i="3" s="1"/>
  <c r="H169" i="3"/>
  <c r="I169" i="3" s="1"/>
  <c r="F169" i="3"/>
  <c r="G169" i="3" s="1"/>
  <c r="K169" i="3" l="1"/>
  <c r="J169" i="3"/>
  <c r="N169" i="3" s="1"/>
  <c r="L169" i="3" l="1"/>
  <c r="C170" i="3"/>
  <c r="M169" i="3"/>
  <c r="F170" i="3" l="1"/>
  <c r="G170" i="3" s="1"/>
  <c r="H170" i="3"/>
  <c r="I170" i="3" s="1"/>
  <c r="D170" i="3"/>
  <c r="E170" i="3" s="1"/>
  <c r="J170" i="3" l="1"/>
  <c r="N170" i="3" s="1"/>
  <c r="K170" i="3"/>
  <c r="L170" i="3" l="1"/>
  <c r="C171" i="3"/>
  <c r="M170" i="3"/>
  <c r="D171" i="3" l="1"/>
  <c r="E171" i="3" s="1"/>
  <c r="H171" i="3"/>
  <c r="I171" i="3" s="1"/>
  <c r="F171" i="3"/>
  <c r="G171" i="3" s="1"/>
  <c r="K171" i="3" l="1"/>
  <c r="J171" i="3"/>
  <c r="N171" i="3" s="1"/>
  <c r="L171" i="3" l="1"/>
  <c r="M171" i="3"/>
  <c r="C172" i="3"/>
  <c r="D172" i="3" l="1"/>
  <c r="E172" i="3" s="1"/>
  <c r="H172" i="3"/>
  <c r="I172" i="3" s="1"/>
  <c r="F172" i="3"/>
  <c r="G172" i="3" s="1"/>
  <c r="K172" i="3" l="1"/>
  <c r="J172" i="3"/>
  <c r="N172" i="3" s="1"/>
  <c r="L172" i="3" l="1"/>
  <c r="C173" i="3"/>
  <c r="M172" i="3"/>
  <c r="F173" i="3" l="1"/>
  <c r="G173" i="3" s="1"/>
  <c r="H173" i="3"/>
  <c r="I173" i="3" s="1"/>
  <c r="D173" i="3"/>
  <c r="E173" i="3" l="1"/>
  <c r="K173" i="3" s="1"/>
  <c r="J173" i="3" l="1"/>
  <c r="N173" i="3" s="1"/>
  <c r="M173" i="3"/>
  <c r="C174" i="3"/>
  <c r="L173" i="3"/>
  <c r="D174" i="3" l="1"/>
  <c r="E174" i="3" s="1"/>
  <c r="H174" i="3"/>
  <c r="I174" i="3" s="1"/>
  <c r="F174" i="3"/>
  <c r="G174" i="3" s="1"/>
  <c r="K174" i="3" l="1"/>
  <c r="J174" i="3"/>
  <c r="N174" i="3" s="1"/>
  <c r="L174" i="3" l="1"/>
  <c r="C175" i="3"/>
  <c r="M174" i="3"/>
  <c r="F175" i="3" l="1"/>
  <c r="G175" i="3" s="1"/>
  <c r="H175" i="3"/>
  <c r="I175" i="3" s="1"/>
  <c r="D175" i="3"/>
  <c r="E175" i="3" l="1"/>
  <c r="J175" i="3" s="1"/>
  <c r="N175" i="3" s="1"/>
  <c r="K175" i="3" l="1"/>
  <c r="M175" i="3" l="1"/>
  <c r="C176" i="3"/>
  <c r="L175" i="3"/>
  <c r="D176" i="3" l="1"/>
  <c r="E176" i="3" s="1"/>
  <c r="H176" i="3"/>
  <c r="I176" i="3" s="1"/>
  <c r="F176" i="3"/>
  <c r="G176" i="3" s="1"/>
  <c r="K176" i="3" l="1"/>
  <c r="J176" i="3"/>
  <c r="N176" i="3" s="1"/>
  <c r="L176" i="3" l="1"/>
  <c r="C177" i="3"/>
  <c r="M176" i="3"/>
  <c r="F177" i="3" l="1"/>
  <c r="G177" i="3" s="1"/>
  <c r="D177" i="3"/>
  <c r="E177" i="3" s="1"/>
  <c r="H177" i="3"/>
  <c r="I177" i="3" s="1"/>
  <c r="J177" i="3" l="1"/>
  <c r="N177" i="3" s="1"/>
  <c r="K177" i="3"/>
  <c r="M177" i="3" l="1"/>
  <c r="C178" i="3"/>
  <c r="L177" i="3"/>
  <c r="D178" i="3" l="1"/>
  <c r="E178" i="3" s="1"/>
  <c r="H178" i="3"/>
  <c r="I178" i="3" s="1"/>
  <c r="F178" i="3"/>
  <c r="G178" i="3" s="1"/>
  <c r="K178" i="3" l="1"/>
  <c r="J178" i="3"/>
  <c r="N178" i="3" s="1"/>
  <c r="L178" i="3" l="1"/>
  <c r="M178" i="3"/>
  <c r="C179" i="3"/>
  <c r="F179" i="3" l="1"/>
  <c r="G179" i="3" s="1"/>
  <c r="D179" i="3"/>
  <c r="E179" i="3" s="1"/>
  <c r="H179" i="3"/>
  <c r="I179" i="3" s="1"/>
  <c r="J179" i="3" l="1"/>
  <c r="N179" i="3" s="1"/>
  <c r="K179" i="3"/>
  <c r="M179" i="3" l="1"/>
  <c r="C180" i="3"/>
  <c r="L179" i="3"/>
  <c r="D180" i="3" l="1"/>
  <c r="E180" i="3" s="1"/>
  <c r="H180" i="3"/>
  <c r="I180" i="3" s="1"/>
  <c r="F180" i="3"/>
  <c r="G180" i="3" s="1"/>
  <c r="K180" i="3" l="1"/>
  <c r="J180" i="3"/>
  <c r="N180" i="3" s="1"/>
  <c r="L180" i="3" l="1"/>
  <c r="M180" i="3"/>
  <c r="C181" i="3"/>
  <c r="F181" i="3" l="1"/>
  <c r="G181" i="3" s="1"/>
  <c r="H181" i="3"/>
  <c r="I181" i="3" s="1"/>
  <c r="D181" i="3"/>
  <c r="E181" i="3" l="1"/>
  <c r="J181" i="3" s="1"/>
  <c r="N181" i="3" s="1"/>
  <c r="K181" i="3" l="1"/>
  <c r="M181" i="3" l="1"/>
  <c r="C182" i="3"/>
  <c r="L181" i="3"/>
  <c r="D182" i="3" l="1"/>
  <c r="E182" i="3" s="1"/>
  <c r="H182" i="3"/>
  <c r="I182" i="3" s="1"/>
  <c r="F182" i="3"/>
  <c r="G182" i="3" s="1"/>
  <c r="K182" i="3" l="1"/>
  <c r="J182" i="3"/>
  <c r="N182" i="3" s="1"/>
  <c r="M182" i="3" l="1"/>
  <c r="C183" i="3"/>
  <c r="L182" i="3"/>
  <c r="D183" i="3" l="1"/>
  <c r="F183" i="3"/>
  <c r="G183" i="3" s="1"/>
  <c r="H183" i="3"/>
  <c r="I183" i="3" s="1"/>
  <c r="E183" i="3" l="1"/>
  <c r="J183" i="3" s="1"/>
  <c r="N183" i="3" s="1"/>
  <c r="K183" i="3" l="1"/>
  <c r="M183" i="3" l="1"/>
  <c r="C184" i="3"/>
  <c r="L183" i="3"/>
  <c r="F184" i="3" l="1"/>
  <c r="G184" i="3" s="1"/>
  <c r="H184" i="3"/>
  <c r="I184" i="3" s="1"/>
  <c r="D184" i="3"/>
  <c r="E184" i="3" l="1"/>
  <c r="K184" i="3" s="1"/>
  <c r="L184" i="3" l="1"/>
  <c r="C185" i="3"/>
  <c r="M184" i="3"/>
  <c r="J184" i="3"/>
  <c r="N184" i="3" s="1"/>
  <c r="H185" i="3" l="1"/>
  <c r="I185" i="3" s="1"/>
  <c r="D185" i="3"/>
  <c r="F185" i="3"/>
  <c r="G185" i="3" s="1"/>
  <c r="E185" i="3" l="1"/>
  <c r="J185" i="3" s="1"/>
  <c r="N185" i="3" s="1"/>
  <c r="K185" i="3" l="1"/>
  <c r="M185" i="3" l="1"/>
  <c r="C186" i="3"/>
  <c r="L185" i="3"/>
  <c r="F186" i="3" l="1"/>
  <c r="G186" i="3" s="1"/>
  <c r="D186" i="3"/>
  <c r="E186" i="3" s="1"/>
  <c r="H186" i="3"/>
  <c r="I186" i="3" s="1"/>
  <c r="K186" i="3" l="1"/>
  <c r="J186" i="3"/>
  <c r="N186" i="3" s="1"/>
  <c r="L186" i="3" l="1"/>
  <c r="C187" i="3"/>
  <c r="M186" i="3"/>
  <c r="H187" i="3" l="1"/>
  <c r="I187" i="3" s="1"/>
  <c r="F187" i="3"/>
  <c r="G187" i="3" s="1"/>
  <c r="D187" i="3"/>
  <c r="E187" i="3" l="1"/>
  <c r="J187" i="3" s="1"/>
  <c r="N187" i="3" s="1"/>
  <c r="K187" i="3" l="1"/>
  <c r="M187" i="3" l="1"/>
  <c r="C188" i="3"/>
  <c r="L187" i="3"/>
  <c r="D188" i="3" l="1"/>
  <c r="E188" i="3" s="1"/>
  <c r="F188" i="3"/>
  <c r="G188" i="3" s="1"/>
  <c r="H188" i="3"/>
  <c r="I188" i="3" s="1"/>
  <c r="K188" i="3" l="1"/>
  <c r="J188" i="3"/>
  <c r="N188" i="3" s="1"/>
  <c r="M188" i="3" l="1"/>
  <c r="L188" i="3"/>
  <c r="C189" i="3"/>
  <c r="F189" i="3" l="1"/>
  <c r="G189" i="3" s="1"/>
  <c r="H189" i="3"/>
  <c r="I189" i="3" s="1"/>
  <c r="D189" i="3"/>
  <c r="E189" i="3" l="1"/>
  <c r="K189" i="3" s="1"/>
  <c r="M189" i="3" l="1"/>
  <c r="C190" i="3"/>
  <c r="L189" i="3"/>
  <c r="J189" i="3"/>
  <c r="N189" i="3" s="1"/>
  <c r="H190" i="3" l="1"/>
  <c r="I190" i="3" s="1"/>
  <c r="D190" i="3"/>
  <c r="F190" i="3"/>
  <c r="G190" i="3" s="1"/>
  <c r="E190" i="3" l="1"/>
  <c r="K190" i="3" s="1"/>
  <c r="M190" i="3" l="1"/>
  <c r="L190" i="3"/>
  <c r="C191" i="3"/>
  <c r="J190" i="3"/>
  <c r="N190" i="3" s="1"/>
  <c r="D191" i="3" l="1"/>
  <c r="E191" i="3" s="1"/>
  <c r="F191" i="3"/>
  <c r="G191" i="3" s="1"/>
  <c r="H191" i="3"/>
  <c r="I191" i="3" s="1"/>
  <c r="J191" i="3" l="1"/>
  <c r="N191" i="3" s="1"/>
  <c r="K191" i="3"/>
  <c r="M191" i="3" l="1"/>
  <c r="C192" i="3"/>
  <c r="L191" i="3"/>
  <c r="F192" i="3" l="1"/>
  <c r="G192" i="3" s="1"/>
  <c r="H192" i="3"/>
  <c r="I192" i="3" s="1"/>
  <c r="D192" i="3"/>
  <c r="E192" i="3" s="1"/>
  <c r="K192" i="3" l="1"/>
  <c r="J192" i="3"/>
  <c r="N192" i="3" s="1"/>
  <c r="L192" i="3" l="1"/>
  <c r="C193" i="3"/>
  <c r="M192" i="3"/>
  <c r="H193" i="3" l="1"/>
  <c r="I193" i="3" s="1"/>
  <c r="D193" i="3"/>
  <c r="F193" i="3"/>
  <c r="G193" i="3" s="1"/>
  <c r="E193" i="3" l="1"/>
  <c r="J193" i="3" s="1"/>
  <c r="N193" i="3" s="1"/>
  <c r="K193" i="3" l="1"/>
  <c r="M193" i="3" l="1"/>
  <c r="C194" i="3"/>
  <c r="L193" i="3"/>
  <c r="F194" i="3" l="1"/>
  <c r="G194" i="3" s="1"/>
  <c r="H194" i="3"/>
  <c r="I194" i="3" s="1"/>
  <c r="D194" i="3"/>
  <c r="E194" i="3" l="1"/>
  <c r="K194" i="3" s="1"/>
  <c r="L194" i="3" l="1"/>
  <c r="C195" i="3"/>
  <c r="M194" i="3"/>
  <c r="J194" i="3"/>
  <c r="N194" i="3" s="1"/>
  <c r="H195" i="3" l="1"/>
  <c r="I195" i="3" s="1"/>
  <c r="D195" i="3"/>
  <c r="F195" i="3"/>
  <c r="G195" i="3" s="1"/>
  <c r="E195" i="3" l="1"/>
  <c r="K195" i="3" s="1"/>
  <c r="M195" i="3" l="1"/>
  <c r="C196" i="3"/>
  <c r="L195" i="3"/>
  <c r="J195" i="3"/>
  <c r="N195" i="3" s="1"/>
  <c r="D196" i="3" l="1"/>
  <c r="H196" i="3"/>
  <c r="I196" i="3" s="1"/>
  <c r="F196" i="3"/>
  <c r="G196" i="3" s="1"/>
  <c r="E196" i="3" l="1"/>
  <c r="K196" i="3" s="1"/>
  <c r="L196" i="3" l="1"/>
  <c r="C197" i="3"/>
  <c r="M196" i="3"/>
  <c r="J196" i="3"/>
  <c r="N196" i="3" s="1"/>
  <c r="F197" i="3" l="1"/>
  <c r="G197" i="3" s="1"/>
  <c r="D197" i="3"/>
  <c r="H197" i="3"/>
  <c r="I197" i="3" s="1"/>
  <c r="E197" i="3" l="1"/>
  <c r="K197" i="3" s="1"/>
  <c r="M197" i="3" l="1"/>
  <c r="C198" i="3"/>
  <c r="L197" i="3"/>
  <c r="J197" i="3"/>
  <c r="N197" i="3" s="1"/>
  <c r="H198" i="3" l="1"/>
  <c r="I198" i="3" s="1"/>
  <c r="D198" i="3"/>
  <c r="F198" i="3"/>
  <c r="G198" i="3" s="1"/>
  <c r="E198" i="3" l="1"/>
  <c r="K198" i="3" s="1"/>
  <c r="M198" i="3" l="1"/>
  <c r="C199" i="3"/>
  <c r="L198" i="3"/>
  <c r="J198" i="3"/>
  <c r="N198" i="3" s="1"/>
  <c r="D199" i="3" l="1"/>
  <c r="F199" i="3"/>
  <c r="G199" i="3" s="1"/>
  <c r="H199" i="3"/>
  <c r="I199" i="3" s="1"/>
  <c r="E199" i="3" l="1"/>
  <c r="J199" i="3" s="1"/>
  <c r="N199" i="3" s="1"/>
  <c r="K199" i="3" l="1"/>
  <c r="M199" i="3" l="1"/>
  <c r="C200" i="3"/>
  <c r="L199" i="3"/>
  <c r="F200" i="3" l="1"/>
  <c r="G200" i="3" s="1"/>
  <c r="H200" i="3"/>
  <c r="I200" i="3" s="1"/>
  <c r="D200" i="3"/>
  <c r="E200" i="3" s="1"/>
  <c r="K200" i="3" l="1"/>
  <c r="J200" i="3"/>
  <c r="N200" i="3" s="1"/>
  <c r="L200" i="3" l="1"/>
  <c r="C201" i="3"/>
  <c r="M200" i="3"/>
  <c r="H201" i="3" l="1"/>
  <c r="I201" i="3" s="1"/>
  <c r="D201" i="3"/>
  <c r="F201" i="3"/>
  <c r="G201" i="3" s="1"/>
  <c r="E201" i="3" l="1"/>
  <c r="J201" i="3" s="1"/>
  <c r="N201" i="3" s="1"/>
  <c r="K201" i="3" l="1"/>
  <c r="M201" i="3" l="1"/>
  <c r="C202" i="3"/>
  <c r="L201" i="3"/>
  <c r="F202" i="3" l="1"/>
  <c r="G202" i="3" s="1"/>
  <c r="D202" i="3"/>
  <c r="E202" i="3" s="1"/>
  <c r="H202" i="3"/>
  <c r="I202" i="3" s="1"/>
  <c r="K202" i="3" l="1"/>
  <c r="J202" i="3"/>
  <c r="N202" i="3" s="1"/>
  <c r="L202" i="3" l="1"/>
  <c r="C203" i="3"/>
  <c r="M202" i="3"/>
  <c r="H203" i="3" l="1"/>
  <c r="I203" i="3" s="1"/>
  <c r="F203" i="3"/>
  <c r="G203" i="3" s="1"/>
  <c r="D203" i="3"/>
  <c r="E203" i="3" l="1"/>
  <c r="J203" i="3" s="1"/>
  <c r="N203" i="3" s="1"/>
  <c r="K203" i="3" l="1"/>
  <c r="M203" i="3" l="1"/>
  <c r="C204" i="3"/>
  <c r="L203" i="3"/>
  <c r="D204" i="3" l="1"/>
  <c r="F204" i="3"/>
  <c r="G204" i="3" s="1"/>
  <c r="H204" i="3"/>
  <c r="I204" i="3" s="1"/>
  <c r="E204" i="3" l="1"/>
  <c r="K204" i="3" s="1"/>
  <c r="M204" i="3" l="1"/>
  <c r="C205" i="3"/>
  <c r="L204" i="3"/>
  <c r="J204" i="3"/>
  <c r="N204" i="3" s="1"/>
  <c r="F205" i="3" l="1"/>
  <c r="G205" i="3" s="1"/>
  <c r="H205" i="3"/>
  <c r="I205" i="3" s="1"/>
  <c r="D205" i="3"/>
  <c r="E205" i="3" l="1"/>
  <c r="K205" i="3" s="1"/>
  <c r="M205" i="3" l="1"/>
  <c r="C206" i="3"/>
  <c r="L205" i="3"/>
  <c r="J205" i="3"/>
  <c r="N205" i="3" s="1"/>
  <c r="H206" i="3" l="1"/>
  <c r="I206" i="3" s="1"/>
  <c r="D206" i="3"/>
  <c r="F206" i="3"/>
  <c r="G206" i="3" s="1"/>
  <c r="E206" i="3" l="1"/>
  <c r="K206" i="3" s="1"/>
  <c r="M206" i="3" l="1"/>
  <c r="L206" i="3"/>
  <c r="C207" i="3"/>
  <c r="J206" i="3"/>
  <c r="N206" i="3" s="1"/>
  <c r="D207" i="3" l="1"/>
  <c r="F207" i="3"/>
  <c r="G207" i="3" s="1"/>
  <c r="H207" i="3"/>
  <c r="I207" i="3" s="1"/>
  <c r="E207" i="3" l="1"/>
  <c r="J207" i="3" s="1"/>
  <c r="N207" i="3" s="1"/>
  <c r="K207" i="3" l="1"/>
  <c r="M207" i="3" l="1"/>
  <c r="C208" i="3"/>
  <c r="L207" i="3"/>
  <c r="F208" i="3" l="1"/>
  <c r="G208" i="3" s="1"/>
  <c r="H208" i="3"/>
  <c r="I208" i="3" s="1"/>
  <c r="D208" i="3"/>
  <c r="E208" i="3" s="1"/>
  <c r="K208" i="3" l="1"/>
  <c r="J208" i="3"/>
  <c r="N208" i="3" s="1"/>
  <c r="L208" i="3" l="1"/>
  <c r="C209" i="3"/>
  <c r="M208" i="3"/>
  <c r="H209" i="3" l="1"/>
  <c r="I209" i="3" s="1"/>
  <c r="D209" i="3"/>
  <c r="F209" i="3"/>
  <c r="G209" i="3" s="1"/>
  <c r="E209" i="3" l="1"/>
  <c r="J209" i="3" s="1"/>
  <c r="N209" i="3" s="1"/>
  <c r="K209" i="3" l="1"/>
  <c r="M209" i="3" l="1"/>
  <c r="C210" i="3"/>
  <c r="L209" i="3"/>
  <c r="F210" i="3" l="1"/>
  <c r="G210" i="3" s="1"/>
  <c r="H210" i="3"/>
  <c r="I210" i="3" s="1"/>
  <c r="D210" i="3"/>
  <c r="E210" i="3" l="1"/>
  <c r="K210" i="3" s="1"/>
  <c r="L210" i="3" l="1"/>
  <c r="C211" i="3"/>
  <c r="M210" i="3"/>
  <c r="J210" i="3"/>
  <c r="N210" i="3" s="1"/>
  <c r="H211" i="3" l="1"/>
  <c r="I211" i="3" s="1"/>
  <c r="D211" i="3"/>
  <c r="F211" i="3"/>
  <c r="G211" i="3" s="1"/>
  <c r="E211" i="3" l="1"/>
  <c r="K211" i="3" s="1"/>
  <c r="M211" i="3" l="1"/>
  <c r="C212" i="3"/>
  <c r="L211" i="3"/>
  <c r="J211" i="3"/>
  <c r="N211" i="3" s="1"/>
  <c r="D212" i="3" l="1"/>
  <c r="H212" i="3"/>
  <c r="I212" i="3" s="1"/>
  <c r="F212" i="3"/>
  <c r="G212" i="3" s="1"/>
  <c r="E212" i="3" l="1"/>
  <c r="K212" i="3" s="1"/>
  <c r="L212" i="3" l="1"/>
  <c r="C213" i="3"/>
  <c r="M212" i="3"/>
  <c r="J212" i="3"/>
  <c r="N212" i="3" s="1"/>
  <c r="F213" i="3" l="1"/>
  <c r="G213" i="3" s="1"/>
  <c r="D213" i="3"/>
  <c r="H213" i="3"/>
  <c r="I213" i="3" s="1"/>
  <c r="E213" i="3" l="1"/>
  <c r="K213" i="3" s="1"/>
  <c r="M213" i="3" l="1"/>
  <c r="C214" i="3"/>
  <c r="L213" i="3"/>
  <c r="J213" i="3"/>
  <c r="N213" i="3" s="1"/>
  <c r="H214" i="3" l="1"/>
  <c r="I214" i="3" s="1"/>
  <c r="D214" i="3"/>
  <c r="F214" i="3"/>
  <c r="G214" i="3" s="1"/>
  <c r="E214" i="3" l="1"/>
  <c r="K214" i="3" s="1"/>
  <c r="M214" i="3" l="1"/>
  <c r="C215" i="3"/>
  <c r="L214" i="3"/>
  <c r="J214" i="3"/>
  <c r="N214" i="3" s="1"/>
  <c r="D215" i="3" l="1"/>
  <c r="F215" i="3"/>
  <c r="G215" i="3" s="1"/>
  <c r="H215" i="3"/>
  <c r="I215" i="3" s="1"/>
  <c r="E215" i="3" l="1"/>
  <c r="J215" i="3" s="1"/>
  <c r="N215" i="3" s="1"/>
  <c r="K215" i="3" l="1"/>
  <c r="M215" i="3" l="1"/>
  <c r="C216" i="3"/>
  <c r="L215" i="3"/>
  <c r="F216" i="3" l="1"/>
  <c r="G216" i="3" s="1"/>
  <c r="H216" i="3"/>
  <c r="I216" i="3" s="1"/>
  <c r="D216" i="3"/>
  <c r="E216" i="3" s="1"/>
  <c r="K216" i="3" l="1"/>
  <c r="J216" i="3"/>
  <c r="N216" i="3" s="1"/>
  <c r="L216" i="3" l="1"/>
  <c r="C217" i="3"/>
  <c r="M216" i="3"/>
  <c r="H217" i="3" l="1"/>
  <c r="I217" i="3" s="1"/>
  <c r="D217" i="3"/>
  <c r="E217" i="3" s="1"/>
  <c r="F217" i="3"/>
  <c r="G217" i="3" s="1"/>
  <c r="J217" i="3" l="1"/>
  <c r="N217" i="3" s="1"/>
  <c r="K217" i="3"/>
  <c r="M217" i="3" l="1"/>
  <c r="C218" i="3"/>
  <c r="L217" i="3"/>
  <c r="F218" i="3" l="1"/>
  <c r="G218" i="3" s="1"/>
  <c r="D218" i="3"/>
  <c r="E218" i="3" s="1"/>
  <c r="H218" i="3"/>
  <c r="I218" i="3" s="1"/>
  <c r="K218" i="3" l="1"/>
  <c r="J218" i="3"/>
  <c r="N218" i="3" s="1"/>
  <c r="L218" i="3" l="1"/>
  <c r="C219" i="3"/>
  <c r="M218" i="3"/>
  <c r="H219" i="3" l="1"/>
  <c r="I219" i="3" s="1"/>
  <c r="F219" i="3"/>
  <c r="G219" i="3" s="1"/>
  <c r="D219" i="3"/>
  <c r="E219" i="3" l="1"/>
  <c r="J219" i="3" s="1"/>
  <c r="N219" i="3" s="1"/>
  <c r="K219" i="3" l="1"/>
  <c r="M219" i="3" l="1"/>
  <c r="C220" i="3"/>
  <c r="L219" i="3"/>
  <c r="D220" i="3" l="1"/>
  <c r="E220" i="3" s="1"/>
  <c r="F220" i="3"/>
  <c r="G220" i="3" s="1"/>
  <c r="H220" i="3"/>
  <c r="I220" i="3" s="1"/>
  <c r="K220" i="3" l="1"/>
  <c r="J220" i="3"/>
  <c r="N220" i="3" s="1"/>
  <c r="M220" i="3" l="1"/>
  <c r="C221" i="3"/>
  <c r="L220" i="3"/>
  <c r="F221" i="3" l="1"/>
  <c r="G221" i="3" s="1"/>
  <c r="H221" i="3"/>
  <c r="I221" i="3" s="1"/>
  <c r="D221" i="3"/>
  <c r="E221" i="3" l="1"/>
  <c r="J221" i="3" s="1"/>
  <c r="N221" i="3" s="1"/>
  <c r="K221" i="3" l="1"/>
  <c r="M221" i="3" l="1"/>
  <c r="C222" i="3"/>
  <c r="L221" i="3"/>
  <c r="H222" i="3" l="1"/>
  <c r="I222" i="3" s="1"/>
  <c r="D222" i="3"/>
  <c r="F222" i="3"/>
  <c r="G222" i="3" s="1"/>
  <c r="E222" i="3" l="1"/>
  <c r="K222" i="3" s="1"/>
  <c r="M222" i="3" l="1"/>
  <c r="L222" i="3"/>
  <c r="C223" i="3"/>
  <c r="J222" i="3"/>
  <c r="N222" i="3" s="1"/>
  <c r="D223" i="3" l="1"/>
  <c r="F223" i="3"/>
  <c r="G223" i="3" s="1"/>
  <c r="H223" i="3"/>
  <c r="I223" i="3" s="1"/>
  <c r="E223" i="3" l="1"/>
  <c r="J223" i="3" s="1"/>
  <c r="N223" i="3" s="1"/>
  <c r="K223" i="3" l="1"/>
  <c r="M223" i="3" l="1"/>
  <c r="C224" i="3"/>
  <c r="L223" i="3"/>
  <c r="F224" i="3" l="1"/>
  <c r="G224" i="3" s="1"/>
  <c r="H224" i="3"/>
  <c r="I224" i="3" s="1"/>
  <c r="D224" i="3"/>
  <c r="E224" i="3" s="1"/>
  <c r="K224" i="3" l="1"/>
  <c r="J224" i="3"/>
  <c r="N224" i="3" s="1"/>
  <c r="L224" i="3" l="1"/>
  <c r="C225" i="3"/>
  <c r="M224" i="3"/>
  <c r="H225" i="3" l="1"/>
  <c r="I225" i="3" s="1"/>
  <c r="D225" i="3"/>
  <c r="F225" i="3"/>
  <c r="G225" i="3" s="1"/>
  <c r="E225" i="3" l="1"/>
  <c r="K225" i="3" s="1"/>
  <c r="M225" i="3" l="1"/>
  <c r="C226" i="3"/>
  <c r="L225" i="3"/>
  <c r="J225" i="3"/>
  <c r="N225" i="3" s="1"/>
  <c r="D226" i="3" l="1"/>
  <c r="H226" i="3"/>
  <c r="I226" i="3" s="1"/>
  <c r="F226" i="3"/>
  <c r="G226" i="3" s="1"/>
  <c r="E226" i="3" l="1"/>
  <c r="K226" i="3" s="1"/>
  <c r="L226" i="3" l="1"/>
  <c r="M226" i="3"/>
  <c r="C227" i="3"/>
  <c r="J226" i="3"/>
  <c r="N226" i="3" s="1"/>
  <c r="F227" i="3" l="1"/>
  <c r="G227" i="3" s="1"/>
  <c r="D227" i="3"/>
  <c r="H227" i="3"/>
  <c r="I227" i="3" s="1"/>
  <c r="E227" i="3" l="1"/>
  <c r="J227" i="3" s="1"/>
  <c r="N227" i="3" s="1"/>
  <c r="K227" i="3" l="1"/>
  <c r="M227" i="3" l="1"/>
  <c r="C228" i="3"/>
  <c r="L227" i="3"/>
  <c r="D228" i="3" l="1"/>
  <c r="E228" i="3" s="1"/>
  <c r="H228" i="3"/>
  <c r="I228" i="3" s="1"/>
  <c r="F228" i="3"/>
  <c r="G228" i="3" s="1"/>
  <c r="K228" i="3" l="1"/>
  <c r="J228" i="3"/>
  <c r="N228" i="3" s="1"/>
  <c r="L228" i="3" l="1"/>
  <c r="C229" i="3"/>
  <c r="M228" i="3"/>
  <c r="F229" i="3" l="1"/>
  <c r="G229" i="3" s="1"/>
  <c r="H229" i="3"/>
  <c r="I229" i="3" s="1"/>
  <c r="D229" i="3"/>
  <c r="E229" i="3" l="1"/>
  <c r="J229" i="3" s="1"/>
  <c r="N229" i="3" s="1"/>
  <c r="K229" i="3" l="1"/>
  <c r="M229" i="3" l="1"/>
  <c r="C230" i="3"/>
  <c r="L229" i="3"/>
  <c r="D230" i="3" l="1"/>
  <c r="H230" i="3"/>
  <c r="I230" i="3" s="1"/>
  <c r="F230" i="3"/>
  <c r="G230" i="3" s="1"/>
  <c r="E230" i="3" l="1"/>
  <c r="K230" i="3" s="1"/>
  <c r="L230" i="3" l="1"/>
  <c r="C231" i="3"/>
  <c r="M230" i="3"/>
  <c r="J230" i="3"/>
  <c r="N230" i="3" s="1"/>
  <c r="F231" i="3" l="1"/>
  <c r="G231" i="3" s="1"/>
  <c r="H231" i="3"/>
  <c r="I231" i="3" s="1"/>
  <c r="D231" i="3"/>
  <c r="E231" i="3" l="1"/>
  <c r="J231" i="3" s="1"/>
  <c r="N231" i="3" s="1"/>
  <c r="K231" i="3" l="1"/>
  <c r="M231" i="3" l="1"/>
  <c r="C232" i="3"/>
  <c r="L231" i="3"/>
  <c r="D232" i="3" l="1"/>
  <c r="H232" i="3"/>
  <c r="I232" i="3" s="1"/>
  <c r="F232" i="3"/>
  <c r="G232" i="3" s="1"/>
  <c r="E232" i="3" l="1"/>
  <c r="K232" i="3" s="1"/>
  <c r="L232" i="3" l="1"/>
  <c r="M232" i="3"/>
  <c r="C233" i="3"/>
  <c r="J232" i="3"/>
  <c r="N232" i="3" s="1"/>
  <c r="F233" i="3" l="1"/>
  <c r="G233" i="3" s="1"/>
  <c r="D233" i="3"/>
  <c r="H233" i="3"/>
  <c r="I233" i="3" s="1"/>
  <c r="E233" i="3" l="1"/>
  <c r="J233" i="3" s="1"/>
  <c r="N233" i="3" s="1"/>
  <c r="K233" i="3" l="1"/>
  <c r="M233" i="3" l="1"/>
  <c r="C234" i="3"/>
  <c r="L233" i="3"/>
  <c r="D234" i="3" l="1"/>
  <c r="H234" i="3"/>
  <c r="I234" i="3" s="1"/>
  <c r="F234" i="3"/>
  <c r="G234" i="3" s="1"/>
  <c r="E234" i="3" l="1"/>
  <c r="K234" i="3" s="1"/>
  <c r="L234" i="3" l="1"/>
  <c r="M234" i="3"/>
  <c r="C235" i="3"/>
  <c r="J234" i="3"/>
  <c r="N234" i="3" s="1"/>
  <c r="F235" i="3" l="1"/>
  <c r="G235" i="3" s="1"/>
  <c r="D235" i="3"/>
  <c r="H235" i="3"/>
  <c r="I235" i="3" s="1"/>
  <c r="E235" i="3" l="1"/>
  <c r="J235" i="3" s="1"/>
  <c r="N235" i="3" s="1"/>
  <c r="K235" i="3" l="1"/>
  <c r="M235" i="3" l="1"/>
  <c r="C236" i="3"/>
  <c r="L235" i="3"/>
  <c r="D236" i="3" l="1"/>
  <c r="H236" i="3"/>
  <c r="I236" i="3" s="1"/>
  <c r="F236" i="3"/>
  <c r="G236" i="3" s="1"/>
  <c r="E236" i="3" l="1"/>
  <c r="K236" i="3" s="1"/>
  <c r="L236" i="3" l="1"/>
  <c r="C237" i="3"/>
  <c r="M236" i="3"/>
  <c r="J236" i="3"/>
  <c r="N236" i="3" s="1"/>
  <c r="F237" i="3" l="1"/>
  <c r="G237" i="3" s="1"/>
  <c r="H237" i="3"/>
  <c r="I237" i="3" s="1"/>
  <c r="D237" i="3"/>
  <c r="E237" i="3" s="1"/>
  <c r="J237" i="3" l="1"/>
  <c r="N237" i="3" s="1"/>
  <c r="K237" i="3"/>
  <c r="M237" i="3" l="1"/>
  <c r="C238" i="3"/>
  <c r="L237" i="3"/>
  <c r="D238" i="3" l="1"/>
  <c r="H238" i="3"/>
  <c r="I238" i="3" s="1"/>
  <c r="F238" i="3"/>
  <c r="G238" i="3" s="1"/>
  <c r="E238" i="3" l="1"/>
  <c r="K238" i="3" s="1"/>
  <c r="L238" i="3" l="1"/>
  <c r="C239" i="3"/>
  <c r="M238" i="3"/>
  <c r="J238" i="3"/>
  <c r="N238" i="3" s="1"/>
  <c r="F239" i="3" l="1"/>
  <c r="G239" i="3" s="1"/>
  <c r="H239" i="3"/>
  <c r="I239" i="3" s="1"/>
  <c r="D239" i="3"/>
  <c r="E239" i="3" l="1"/>
  <c r="J239" i="3" s="1"/>
  <c r="N239" i="3" s="1"/>
  <c r="K239" i="3" l="1"/>
  <c r="M239" i="3" l="1"/>
  <c r="C240" i="3"/>
  <c r="L239" i="3"/>
  <c r="D240" i="3" l="1"/>
  <c r="E240" i="3" s="1"/>
  <c r="H240" i="3"/>
  <c r="I240" i="3" s="1"/>
  <c r="F240" i="3"/>
  <c r="G240" i="3" s="1"/>
  <c r="K240" i="3" l="1"/>
  <c r="J240" i="3"/>
  <c r="N240" i="3" s="1"/>
  <c r="L240" i="3" l="1"/>
  <c r="M240" i="3"/>
  <c r="C241" i="3"/>
  <c r="F241" i="3" l="1"/>
  <c r="G241" i="3" s="1"/>
  <c r="D241" i="3"/>
  <c r="H241" i="3"/>
  <c r="I241" i="3" s="1"/>
  <c r="E241" i="3" l="1"/>
  <c r="J241" i="3" s="1"/>
  <c r="N241" i="3" s="1"/>
  <c r="K241" i="3" l="1"/>
  <c r="M241" i="3" l="1"/>
  <c r="C242" i="3"/>
  <c r="L241" i="3"/>
  <c r="D242" i="3" l="1"/>
  <c r="H242" i="3"/>
  <c r="I242" i="3" s="1"/>
  <c r="F242" i="3"/>
  <c r="G242" i="3" s="1"/>
  <c r="E242" i="3" l="1"/>
  <c r="K242" i="3" s="1"/>
  <c r="L242" i="3" l="1"/>
  <c r="M242" i="3"/>
  <c r="C243" i="3"/>
  <c r="J242" i="3"/>
  <c r="N242" i="3" s="1"/>
  <c r="F243" i="3" l="1"/>
  <c r="G243" i="3" s="1"/>
  <c r="D243" i="3"/>
  <c r="H243" i="3"/>
  <c r="I243" i="3" s="1"/>
  <c r="E243" i="3" l="1"/>
  <c r="J243" i="3" s="1"/>
  <c r="N243" i="3" s="1"/>
  <c r="K243" i="3" l="1"/>
  <c r="M243" i="3" l="1"/>
  <c r="C244" i="3"/>
  <c r="L243" i="3"/>
  <c r="D244" i="3" l="1"/>
  <c r="H244" i="3"/>
  <c r="I244" i="3" s="1"/>
  <c r="F244" i="3"/>
  <c r="G244" i="3" s="1"/>
  <c r="E244" i="3" l="1"/>
  <c r="K244" i="3" s="1"/>
  <c r="L244" i="3" l="1"/>
  <c r="C245" i="3"/>
  <c r="M244" i="3"/>
  <c r="J244" i="3"/>
  <c r="N244" i="3" s="1"/>
  <c r="F245" i="3" l="1"/>
  <c r="G245" i="3" s="1"/>
  <c r="D245" i="3"/>
  <c r="E245" i="3" s="1"/>
  <c r="H245" i="3"/>
  <c r="I245" i="3" s="1"/>
  <c r="J245" i="3" l="1"/>
  <c r="N245" i="3" s="1"/>
  <c r="K245" i="3"/>
  <c r="L245" i="3" l="1"/>
  <c r="C246" i="3"/>
  <c r="M245" i="3"/>
  <c r="D246" i="3" l="1"/>
  <c r="E246" i="3" s="1"/>
  <c r="H246" i="3"/>
  <c r="I246" i="3" s="1"/>
  <c r="F246" i="3"/>
  <c r="G246" i="3" s="1"/>
  <c r="K246" i="3" l="1"/>
  <c r="J246" i="3"/>
  <c r="N246" i="3" s="1"/>
  <c r="L246" i="3" l="1"/>
  <c r="M246" i="3"/>
  <c r="C247" i="3"/>
  <c r="F247" i="3" l="1"/>
  <c r="G247" i="3" s="1"/>
  <c r="H247" i="3"/>
  <c r="I247" i="3" s="1"/>
  <c r="D247" i="3"/>
  <c r="E247" i="3" l="1"/>
  <c r="J247" i="3" s="1"/>
  <c r="N247" i="3" s="1"/>
  <c r="K247" i="3" l="1"/>
  <c r="M247" i="3" l="1"/>
  <c r="L247" i="3"/>
  <c r="C248" i="3"/>
  <c r="D248" i="3" l="1"/>
  <c r="E248" i="3" s="1"/>
  <c r="H248" i="3"/>
  <c r="I248" i="3" s="1"/>
  <c r="F248" i="3"/>
  <c r="G248" i="3" s="1"/>
  <c r="J248" i="3" l="1"/>
  <c r="N248" i="3" s="1"/>
  <c r="K248" i="3"/>
  <c r="L248" i="3" l="1"/>
  <c r="M248" i="3"/>
  <c r="C249" i="3"/>
  <c r="F249" i="3" l="1"/>
  <c r="G249" i="3" s="1"/>
  <c r="D249" i="3"/>
  <c r="E249" i="3" s="1"/>
  <c r="H249" i="3"/>
  <c r="I249" i="3" s="1"/>
  <c r="J249" i="3" l="1"/>
  <c r="N249" i="3" s="1"/>
  <c r="K249" i="3"/>
  <c r="L249" i="3" l="1"/>
  <c r="M249" i="3"/>
  <c r="C250" i="3"/>
  <c r="D250" i="3" l="1"/>
  <c r="E250" i="3" s="1"/>
  <c r="H250" i="3"/>
  <c r="I250" i="3" s="1"/>
  <c r="F250" i="3"/>
  <c r="G250" i="3" s="1"/>
  <c r="K250" i="3" l="1"/>
  <c r="J250" i="3"/>
  <c r="N250" i="3" s="1"/>
  <c r="L250" i="3" l="1"/>
  <c r="M250" i="3"/>
  <c r="C251" i="3"/>
  <c r="F251" i="3" l="1"/>
  <c r="G251" i="3" s="1"/>
  <c r="H251" i="3"/>
  <c r="I251" i="3" s="1"/>
  <c r="D251" i="3"/>
  <c r="E251" i="3" l="1"/>
  <c r="J251" i="3" s="1"/>
  <c r="N251" i="3" s="1"/>
  <c r="K251" i="3" l="1"/>
  <c r="M251" i="3" l="1"/>
  <c r="L251" i="3"/>
  <c r="C252" i="3"/>
  <c r="D252" i="3" l="1"/>
  <c r="E252" i="3" s="1"/>
  <c r="H252" i="3"/>
  <c r="I252" i="3" s="1"/>
  <c r="F252" i="3"/>
  <c r="G252" i="3" s="1"/>
  <c r="J252" i="3" l="1"/>
  <c r="N252" i="3" s="1"/>
  <c r="K252" i="3"/>
  <c r="L252" i="3" l="1"/>
  <c r="M252" i="3"/>
  <c r="C253" i="3"/>
  <c r="F253" i="3" l="1"/>
  <c r="G253" i="3" s="1"/>
  <c r="D253" i="3"/>
  <c r="H253" i="3"/>
  <c r="I253" i="3" s="1"/>
  <c r="E253" i="3" l="1"/>
  <c r="J253" i="3" s="1"/>
  <c r="N253" i="3" s="1"/>
  <c r="K253" i="3" l="1"/>
  <c r="L253" i="3" l="1"/>
  <c r="C254" i="3"/>
  <c r="M253" i="3"/>
  <c r="D254" i="3" l="1"/>
  <c r="E254" i="3" s="1"/>
  <c r="H254" i="3"/>
  <c r="I254" i="3" s="1"/>
  <c r="F254" i="3"/>
  <c r="G254" i="3" s="1"/>
  <c r="K254" i="3" l="1"/>
  <c r="J254" i="3"/>
  <c r="N254" i="3" s="1"/>
  <c r="L254" i="3" l="1"/>
  <c r="M254" i="3"/>
  <c r="C255" i="3"/>
  <c r="F255" i="3" l="1"/>
  <c r="G255" i="3" s="1"/>
  <c r="H255" i="3"/>
  <c r="I255" i="3" s="1"/>
  <c r="D255" i="3"/>
  <c r="E255" i="3" l="1"/>
  <c r="J255" i="3" s="1"/>
  <c r="N255" i="3" s="1"/>
  <c r="K255" i="3" l="1"/>
  <c r="M255" i="3" l="1"/>
  <c r="L255" i="3"/>
  <c r="C256" i="3"/>
  <c r="D256" i="3" l="1"/>
  <c r="E256" i="3" s="1"/>
  <c r="H256" i="3"/>
  <c r="I256" i="3" s="1"/>
  <c r="F256" i="3"/>
  <c r="G256" i="3" s="1"/>
  <c r="J256" i="3" l="1"/>
  <c r="N256" i="3" s="1"/>
  <c r="K256" i="3"/>
  <c r="L256" i="3" l="1"/>
  <c r="M256" i="3"/>
  <c r="C257" i="3"/>
  <c r="F257" i="3" l="1"/>
  <c r="G257" i="3" s="1"/>
  <c r="D257" i="3"/>
  <c r="H257" i="3"/>
  <c r="I257" i="3" s="1"/>
  <c r="E257" i="3" l="1"/>
  <c r="J257" i="3" s="1"/>
  <c r="N257" i="3" s="1"/>
  <c r="K257" i="3" l="1"/>
  <c r="L257" i="3" l="1"/>
  <c r="C258" i="3"/>
  <c r="M257" i="3"/>
  <c r="D258" i="3" l="1"/>
  <c r="E258" i="3" s="1"/>
  <c r="H258" i="3"/>
  <c r="I258" i="3" s="1"/>
  <c r="F258" i="3"/>
  <c r="G258" i="3" s="1"/>
  <c r="K258" i="3" l="1"/>
  <c r="J258" i="3"/>
  <c r="N258" i="3" s="1"/>
  <c r="L258" i="3" l="1"/>
  <c r="M258" i="3"/>
  <c r="C259" i="3"/>
  <c r="F259" i="3" l="1"/>
  <c r="G259" i="3" s="1"/>
  <c r="H259" i="3"/>
  <c r="I259" i="3" s="1"/>
  <c r="D259" i="3"/>
  <c r="E259" i="3" l="1"/>
  <c r="J259" i="3" s="1"/>
  <c r="N259" i="3" s="1"/>
  <c r="K259" i="3" l="1"/>
  <c r="M259" i="3" l="1"/>
  <c r="L259" i="3"/>
  <c r="C260" i="3"/>
  <c r="D260" i="3" l="1"/>
  <c r="E260" i="3" s="1"/>
  <c r="H260" i="3"/>
  <c r="I260" i="3" s="1"/>
  <c r="F260" i="3"/>
  <c r="G260" i="3" s="1"/>
  <c r="J260" i="3" l="1"/>
  <c r="N260" i="3" s="1"/>
  <c r="K260" i="3"/>
  <c r="L260" i="3" l="1"/>
  <c r="M260" i="3"/>
  <c r="C261" i="3"/>
  <c r="F261" i="3" l="1"/>
  <c r="G261" i="3" s="1"/>
  <c r="D261" i="3"/>
  <c r="H261" i="3"/>
  <c r="I261" i="3" s="1"/>
  <c r="E261" i="3" l="1"/>
  <c r="J261" i="3" s="1"/>
  <c r="N261" i="3" s="1"/>
  <c r="K261" i="3" l="1"/>
  <c r="L261" i="3" l="1"/>
  <c r="C262" i="3"/>
  <c r="M261" i="3"/>
  <c r="D262" i="3" l="1"/>
  <c r="E262" i="3" s="1"/>
  <c r="H262" i="3"/>
  <c r="I262" i="3" s="1"/>
  <c r="F262" i="3"/>
  <c r="G262" i="3" s="1"/>
  <c r="K262" i="3" l="1"/>
  <c r="J262" i="3"/>
  <c r="N262" i="3" s="1"/>
  <c r="L262" i="3" l="1"/>
  <c r="M262" i="3"/>
  <c r="C263" i="3"/>
  <c r="F263" i="3" l="1"/>
  <c r="G263" i="3" s="1"/>
  <c r="H263" i="3"/>
  <c r="I263" i="3" s="1"/>
  <c r="D263" i="3"/>
  <c r="E263" i="3" l="1"/>
  <c r="J263" i="3" s="1"/>
  <c r="N263" i="3" s="1"/>
  <c r="K263" i="3" l="1"/>
  <c r="M263" i="3" l="1"/>
  <c r="L263" i="3"/>
  <c r="C264" i="3"/>
  <c r="D264" i="3" l="1"/>
  <c r="E264" i="3" s="1"/>
  <c r="H264" i="3"/>
  <c r="I264" i="3" s="1"/>
  <c r="F264" i="3"/>
  <c r="G264" i="3" s="1"/>
  <c r="J264" i="3" l="1"/>
  <c r="N264" i="3" s="1"/>
  <c r="K264" i="3"/>
  <c r="L264" i="3" l="1"/>
  <c r="M264" i="3"/>
  <c r="C265" i="3"/>
  <c r="F265" i="3" l="1"/>
  <c r="G265" i="3" s="1"/>
  <c r="D265" i="3"/>
  <c r="H265" i="3"/>
  <c r="I265" i="3" s="1"/>
  <c r="E265" i="3" l="1"/>
  <c r="J265" i="3" s="1"/>
  <c r="N265" i="3" s="1"/>
  <c r="K265" i="3" l="1"/>
  <c r="L265" i="3" l="1"/>
  <c r="C266" i="3"/>
  <c r="M265" i="3"/>
  <c r="D266" i="3" l="1"/>
  <c r="E266" i="3" s="1"/>
  <c r="H266" i="3"/>
  <c r="I266" i="3" s="1"/>
  <c r="F266" i="3"/>
  <c r="G266" i="3" s="1"/>
  <c r="K266" i="3" l="1"/>
  <c r="J266" i="3"/>
  <c r="N266" i="3" s="1"/>
  <c r="L266" i="3" l="1"/>
  <c r="M266" i="3"/>
  <c r="C267" i="3"/>
  <c r="F267" i="3" l="1"/>
  <c r="G267" i="3" s="1"/>
  <c r="H267" i="3"/>
  <c r="I267" i="3" s="1"/>
  <c r="D267" i="3"/>
  <c r="E267" i="3" l="1"/>
  <c r="J267" i="3" s="1"/>
  <c r="N267" i="3" s="1"/>
  <c r="K267" i="3" l="1"/>
  <c r="M267" i="3" l="1"/>
  <c r="L267" i="3"/>
  <c r="C268" i="3"/>
  <c r="D268" i="3" l="1"/>
  <c r="E268" i="3" s="1"/>
  <c r="H268" i="3"/>
  <c r="I268" i="3" s="1"/>
  <c r="F268" i="3"/>
  <c r="G268" i="3" s="1"/>
  <c r="J268" i="3" l="1"/>
  <c r="N268" i="3" s="1"/>
  <c r="K268" i="3"/>
  <c r="L268" i="3" l="1"/>
  <c r="M268" i="3"/>
  <c r="C269" i="3"/>
  <c r="F269" i="3" l="1"/>
  <c r="G269" i="3" s="1"/>
  <c r="D269" i="3"/>
  <c r="H269" i="3"/>
  <c r="I269" i="3" s="1"/>
  <c r="E269" i="3" l="1"/>
  <c r="J269" i="3" s="1"/>
  <c r="N269" i="3" s="1"/>
  <c r="K269" i="3" l="1"/>
  <c r="L269" i="3" l="1"/>
  <c r="C270" i="3"/>
  <c r="M269" i="3"/>
  <c r="D270" i="3" l="1"/>
  <c r="E270" i="3" s="1"/>
  <c r="H270" i="3"/>
  <c r="I270" i="3" s="1"/>
  <c r="F270" i="3"/>
  <c r="G270" i="3" s="1"/>
  <c r="K270" i="3" l="1"/>
  <c r="J270" i="3"/>
  <c r="N270" i="3" s="1"/>
  <c r="L270" i="3" l="1"/>
  <c r="M270" i="3"/>
  <c r="C271" i="3"/>
  <c r="F271" i="3" l="1"/>
  <c r="G271" i="3" s="1"/>
  <c r="H271" i="3"/>
  <c r="I271" i="3" s="1"/>
  <c r="D271" i="3"/>
  <c r="E271" i="3" l="1"/>
  <c r="J271" i="3" s="1"/>
  <c r="N271" i="3" s="1"/>
  <c r="K271" i="3" l="1"/>
  <c r="M271" i="3" l="1"/>
  <c r="L271" i="3"/>
  <c r="C272" i="3"/>
  <c r="D272" i="3" l="1"/>
  <c r="H272" i="3"/>
  <c r="I272" i="3" s="1"/>
  <c r="F272" i="3"/>
  <c r="G272" i="3" s="1"/>
  <c r="E272" i="3" l="1"/>
  <c r="K272" i="3" s="1"/>
  <c r="L272" i="3" l="1"/>
  <c r="M272" i="3"/>
  <c r="C273" i="3"/>
  <c r="J272" i="3"/>
  <c r="N272" i="3" s="1"/>
  <c r="F273" i="3" l="1"/>
  <c r="G273" i="3" s="1"/>
  <c r="D273" i="3"/>
  <c r="E273" i="3" s="1"/>
  <c r="H273" i="3"/>
  <c r="I273" i="3" s="1"/>
  <c r="J273" i="3" l="1"/>
  <c r="N273" i="3" s="1"/>
  <c r="K273" i="3"/>
  <c r="M273" i="3" l="1"/>
  <c r="C274" i="3"/>
  <c r="L273" i="3"/>
  <c r="D274" i="3" l="1"/>
  <c r="E274" i="3" s="1"/>
  <c r="H274" i="3"/>
  <c r="I274" i="3" s="1"/>
  <c r="F274" i="3"/>
  <c r="G274" i="3" s="1"/>
  <c r="K274" i="3" l="1"/>
  <c r="J274" i="3"/>
  <c r="N274" i="3" s="1"/>
  <c r="L274" i="3" l="1"/>
  <c r="M274" i="3"/>
  <c r="C275" i="3"/>
  <c r="F275" i="3" l="1"/>
  <c r="G275" i="3" s="1"/>
  <c r="D275" i="3"/>
  <c r="E275" i="3" s="1"/>
  <c r="H275" i="3"/>
  <c r="I275" i="3" s="1"/>
  <c r="J275" i="3" l="1"/>
  <c r="N275" i="3" s="1"/>
  <c r="K275" i="3"/>
  <c r="M275" i="3" l="1"/>
  <c r="C276" i="3"/>
  <c r="L275" i="3"/>
  <c r="D276" i="3" l="1"/>
  <c r="E276" i="3" s="1"/>
  <c r="H276" i="3"/>
  <c r="I276" i="3" s="1"/>
  <c r="F276" i="3"/>
  <c r="G276" i="3" s="1"/>
  <c r="K276" i="3" l="1"/>
  <c r="J276" i="3"/>
  <c r="N276" i="3" s="1"/>
  <c r="L276" i="3" l="1"/>
  <c r="C277" i="3"/>
  <c r="M276" i="3"/>
  <c r="F277" i="3" l="1"/>
  <c r="G277" i="3" s="1"/>
  <c r="H277" i="3"/>
  <c r="I277" i="3" s="1"/>
  <c r="D277" i="3"/>
  <c r="E277" i="3" l="1"/>
  <c r="J277" i="3" s="1"/>
  <c r="N277" i="3" s="1"/>
  <c r="K277" i="3" l="1"/>
  <c r="M277" i="3" l="1"/>
  <c r="C278" i="3"/>
  <c r="L277" i="3"/>
  <c r="D278" i="3" l="1"/>
  <c r="E278" i="3" s="1"/>
  <c r="H278" i="3"/>
  <c r="I278" i="3" s="1"/>
  <c r="F278" i="3"/>
  <c r="G278" i="3" s="1"/>
  <c r="K278" i="3" l="1"/>
  <c r="J278" i="3"/>
  <c r="N278" i="3" s="1"/>
  <c r="L278" i="3" l="1"/>
  <c r="C279" i="3"/>
  <c r="M278" i="3"/>
  <c r="F279" i="3" l="1"/>
  <c r="G279" i="3" s="1"/>
  <c r="H279" i="3"/>
  <c r="I279" i="3" s="1"/>
  <c r="D279" i="3"/>
  <c r="E279" i="3" s="1"/>
  <c r="J279" i="3" l="1"/>
  <c r="N279" i="3" s="1"/>
  <c r="K279" i="3"/>
  <c r="M279" i="3" l="1"/>
  <c r="C280" i="3"/>
  <c r="L279" i="3"/>
  <c r="D280" i="3" l="1"/>
  <c r="H280" i="3"/>
  <c r="I280" i="3" s="1"/>
  <c r="F280" i="3"/>
  <c r="G280" i="3" s="1"/>
  <c r="E280" i="3" l="1"/>
  <c r="K280" i="3" s="1"/>
  <c r="L280" i="3" l="1"/>
  <c r="M280" i="3"/>
  <c r="C281" i="3"/>
  <c r="J280" i="3"/>
  <c r="N280" i="3" s="1"/>
  <c r="F281" i="3" l="1"/>
  <c r="G281" i="3" s="1"/>
  <c r="D281" i="3"/>
  <c r="H281" i="3"/>
  <c r="I281" i="3" s="1"/>
  <c r="E281" i="3" l="1"/>
  <c r="J281" i="3" s="1"/>
  <c r="N281" i="3" s="1"/>
  <c r="K281" i="3" l="1"/>
  <c r="M281" i="3" l="1"/>
  <c r="C282" i="3"/>
  <c r="L281" i="3"/>
  <c r="D282" i="3" l="1"/>
  <c r="E282" i="3" s="1"/>
  <c r="H282" i="3"/>
  <c r="I282" i="3" s="1"/>
  <c r="F282" i="3"/>
  <c r="G282" i="3" s="1"/>
  <c r="K282" i="3" l="1"/>
  <c r="J282" i="3"/>
  <c r="N282" i="3" s="1"/>
  <c r="L282" i="3" l="1"/>
  <c r="M282" i="3"/>
  <c r="C283" i="3"/>
  <c r="F283" i="3" l="1"/>
  <c r="G283" i="3" s="1"/>
  <c r="D283" i="3"/>
  <c r="E283" i="3" s="1"/>
  <c r="H283" i="3"/>
  <c r="I283" i="3" s="1"/>
  <c r="J283" i="3" l="1"/>
  <c r="N283" i="3" s="1"/>
  <c r="K283" i="3"/>
  <c r="M283" i="3" l="1"/>
  <c r="C284" i="3"/>
  <c r="L283" i="3"/>
  <c r="D284" i="3" l="1"/>
  <c r="E284" i="3" s="1"/>
  <c r="H284" i="3"/>
  <c r="I284" i="3" s="1"/>
  <c r="F284" i="3"/>
  <c r="G284" i="3" s="1"/>
  <c r="K284" i="3" l="1"/>
  <c r="J284" i="3"/>
  <c r="N284" i="3" s="1"/>
  <c r="L284" i="3" l="1"/>
  <c r="M284" i="3"/>
  <c r="C285" i="3"/>
  <c r="F285" i="3" l="1"/>
  <c r="G285" i="3" s="1"/>
  <c r="H285" i="3"/>
  <c r="I285" i="3" s="1"/>
  <c r="D285" i="3"/>
  <c r="E285" i="3" l="1"/>
  <c r="J285" i="3" s="1"/>
  <c r="N285" i="3" s="1"/>
  <c r="K285" i="3" l="1"/>
  <c r="M285" i="3" l="1"/>
  <c r="C286" i="3"/>
  <c r="L285" i="3"/>
  <c r="D286" i="3" l="1"/>
  <c r="E286" i="3" s="1"/>
  <c r="H286" i="3"/>
  <c r="I286" i="3" s="1"/>
  <c r="F286" i="3"/>
  <c r="G286" i="3" s="1"/>
  <c r="K286" i="3" l="1"/>
  <c r="J286" i="3"/>
  <c r="N286" i="3" s="1"/>
  <c r="L286" i="3" l="1"/>
  <c r="C287" i="3"/>
  <c r="M286" i="3"/>
  <c r="F287" i="3" l="1"/>
  <c r="G287" i="3" s="1"/>
  <c r="H287" i="3"/>
  <c r="I287" i="3" s="1"/>
  <c r="D287" i="3"/>
  <c r="E287" i="3" l="1"/>
  <c r="J287" i="3" s="1"/>
  <c r="N287" i="3" s="1"/>
  <c r="K287" i="3" l="1"/>
  <c r="M287" i="3" l="1"/>
  <c r="C288" i="3"/>
  <c r="L287" i="3"/>
  <c r="D288" i="3" l="1"/>
  <c r="E288" i="3" s="1"/>
  <c r="H288" i="3"/>
  <c r="I288" i="3" s="1"/>
  <c r="F288" i="3"/>
  <c r="G288" i="3" s="1"/>
  <c r="K288" i="3" l="1"/>
  <c r="J288" i="3"/>
  <c r="N288" i="3" s="1"/>
  <c r="L288" i="3" l="1"/>
  <c r="M288" i="3"/>
  <c r="C289" i="3"/>
  <c r="F289" i="3" l="1"/>
  <c r="G289" i="3" s="1"/>
  <c r="D289" i="3"/>
  <c r="H289" i="3"/>
  <c r="I289" i="3" s="1"/>
  <c r="E289" i="3" l="1"/>
  <c r="J289" i="3" s="1"/>
  <c r="N289" i="3" s="1"/>
  <c r="K289" i="3" l="1"/>
  <c r="M289" i="3" l="1"/>
  <c r="C290" i="3"/>
  <c r="L289" i="3"/>
  <c r="D290" i="3" l="1"/>
  <c r="E290" i="3" s="1"/>
  <c r="H290" i="3"/>
  <c r="I290" i="3" s="1"/>
  <c r="F290" i="3"/>
  <c r="G290" i="3" s="1"/>
  <c r="K290" i="3" l="1"/>
  <c r="J290" i="3"/>
  <c r="N290" i="3" s="1"/>
  <c r="L290" i="3" l="1"/>
  <c r="M290" i="3"/>
  <c r="C291" i="3"/>
  <c r="F291" i="3" l="1"/>
  <c r="G291" i="3" s="1"/>
  <c r="D291" i="3"/>
  <c r="E291" i="3" s="1"/>
  <c r="H291" i="3"/>
  <c r="I291" i="3" s="1"/>
  <c r="J291" i="3" l="1"/>
  <c r="N291" i="3" s="1"/>
  <c r="K291" i="3"/>
  <c r="M291" i="3" l="1"/>
  <c r="C292" i="3"/>
  <c r="L291" i="3"/>
  <c r="D292" i="3" l="1"/>
  <c r="E292" i="3" s="1"/>
  <c r="H292" i="3"/>
  <c r="I292" i="3" s="1"/>
  <c r="F292" i="3"/>
  <c r="G292" i="3" s="1"/>
  <c r="K292" i="3" l="1"/>
  <c r="J292" i="3"/>
  <c r="N292" i="3" s="1"/>
  <c r="L292" i="3" l="1"/>
  <c r="C293" i="3"/>
  <c r="M292" i="3"/>
  <c r="F293" i="3" l="1"/>
  <c r="G293" i="3" s="1"/>
  <c r="H293" i="3"/>
  <c r="I293" i="3" s="1"/>
  <c r="D293" i="3"/>
  <c r="E293" i="3" l="1"/>
  <c r="J293" i="3" s="1"/>
  <c r="N293" i="3" s="1"/>
  <c r="K293" i="3" l="1"/>
  <c r="M293" i="3" l="1"/>
  <c r="C294" i="3"/>
  <c r="L293" i="3"/>
  <c r="D294" i="3" l="1"/>
  <c r="H294" i="3"/>
  <c r="I294" i="3" s="1"/>
  <c r="F294" i="3"/>
  <c r="G294" i="3" s="1"/>
  <c r="E294" i="3" l="1"/>
  <c r="K294" i="3" s="1"/>
  <c r="L294" i="3" l="1"/>
  <c r="C295" i="3"/>
  <c r="M294" i="3"/>
  <c r="J294" i="3"/>
  <c r="N294" i="3" s="1"/>
  <c r="F295" i="3" l="1"/>
  <c r="G295" i="3" s="1"/>
  <c r="H295" i="3"/>
  <c r="I295" i="3" s="1"/>
  <c r="D295" i="3"/>
  <c r="E295" i="3" s="1"/>
  <c r="J295" i="3" l="1"/>
  <c r="N295" i="3" s="1"/>
  <c r="K295" i="3"/>
  <c r="M295" i="3" l="1"/>
  <c r="C296" i="3"/>
  <c r="L295" i="3"/>
  <c r="D296" i="3" l="1"/>
  <c r="E296" i="3" s="1"/>
  <c r="H296" i="3"/>
  <c r="I296" i="3" s="1"/>
  <c r="F296" i="3"/>
  <c r="G296" i="3" s="1"/>
  <c r="K296" i="3" l="1"/>
  <c r="J296" i="3"/>
  <c r="N296" i="3" s="1"/>
  <c r="L296" i="3" l="1"/>
  <c r="M296" i="3"/>
  <c r="C297" i="3"/>
  <c r="F297" i="3" l="1"/>
  <c r="G297" i="3" s="1"/>
  <c r="D297" i="3"/>
  <c r="E297" i="3" s="1"/>
  <c r="H297" i="3"/>
  <c r="I297" i="3" s="1"/>
  <c r="J297" i="3" l="1"/>
  <c r="N297" i="3" s="1"/>
  <c r="K297" i="3"/>
  <c r="M297" i="3" l="1"/>
  <c r="C298" i="3"/>
  <c r="L297" i="3"/>
  <c r="D298" i="3" l="1"/>
  <c r="E298" i="3" s="1"/>
  <c r="H298" i="3"/>
  <c r="I298" i="3" s="1"/>
  <c r="F298" i="3"/>
  <c r="G298" i="3" s="1"/>
  <c r="K298" i="3" l="1"/>
  <c r="J298" i="3"/>
  <c r="N298" i="3" s="1"/>
  <c r="L298" i="3" l="1"/>
  <c r="M298" i="3"/>
  <c r="C299" i="3"/>
  <c r="F299" i="3" l="1"/>
  <c r="G299" i="3" s="1"/>
  <c r="D299" i="3"/>
  <c r="E299" i="3" s="1"/>
  <c r="H299" i="3"/>
  <c r="I299" i="3" s="1"/>
  <c r="J299" i="3" l="1"/>
  <c r="N299" i="3" s="1"/>
  <c r="K299" i="3"/>
  <c r="M299" i="3" l="1"/>
  <c r="C300" i="3"/>
  <c r="L299" i="3"/>
  <c r="D300" i="3" l="1"/>
  <c r="E300" i="3" s="1"/>
  <c r="H300" i="3"/>
  <c r="I300" i="3" s="1"/>
  <c r="F300" i="3"/>
  <c r="G300" i="3" s="1"/>
  <c r="K300" i="3" l="1"/>
  <c r="J300" i="3"/>
  <c r="N300" i="3" s="1"/>
  <c r="L300" i="3" l="1"/>
  <c r="M300" i="3"/>
  <c r="C301" i="3"/>
  <c r="F301" i="3" l="1"/>
  <c r="G301" i="3" s="1"/>
  <c r="H301" i="3"/>
  <c r="I301" i="3" s="1"/>
  <c r="D301" i="3"/>
  <c r="E301" i="3" l="1"/>
  <c r="J301" i="3" s="1"/>
  <c r="N301" i="3" s="1"/>
  <c r="K301" i="3" l="1"/>
  <c r="M301" i="3" l="1"/>
  <c r="C302" i="3"/>
  <c r="L301" i="3"/>
  <c r="D302" i="3" l="1"/>
  <c r="E302" i="3" s="1"/>
  <c r="H302" i="3"/>
  <c r="I302" i="3" s="1"/>
  <c r="F302" i="3"/>
  <c r="G302" i="3" s="1"/>
  <c r="K302" i="3" l="1"/>
  <c r="J302" i="3"/>
  <c r="N302" i="3" s="1"/>
  <c r="L302" i="3" l="1"/>
  <c r="C303" i="3"/>
  <c r="M302" i="3"/>
  <c r="F303" i="3" l="1"/>
  <c r="G303" i="3" s="1"/>
  <c r="H303" i="3"/>
  <c r="I303" i="3" s="1"/>
  <c r="D303" i="3"/>
  <c r="E303" i="3" l="1"/>
  <c r="J303" i="3" s="1"/>
  <c r="N303" i="3" s="1"/>
  <c r="K303" i="3" l="1"/>
  <c r="M303" i="3" l="1"/>
  <c r="C304" i="3"/>
  <c r="L303" i="3"/>
  <c r="D304" i="3" l="1"/>
  <c r="E304" i="3" s="1"/>
  <c r="H304" i="3"/>
  <c r="I304" i="3" s="1"/>
  <c r="F304" i="3"/>
  <c r="G304" i="3" s="1"/>
  <c r="K304" i="3" l="1"/>
  <c r="J304" i="3"/>
  <c r="N304" i="3" s="1"/>
  <c r="L304" i="3" l="1"/>
  <c r="M304" i="3"/>
  <c r="C305" i="3"/>
  <c r="F305" i="3" l="1"/>
  <c r="G305" i="3" s="1"/>
  <c r="D305" i="3"/>
  <c r="E305" i="3" s="1"/>
  <c r="H305" i="3"/>
  <c r="I305" i="3" s="1"/>
  <c r="J305" i="3" l="1"/>
  <c r="N305" i="3" s="1"/>
  <c r="K305" i="3"/>
  <c r="M305" i="3" l="1"/>
  <c r="C306" i="3"/>
  <c r="L305" i="3"/>
  <c r="D306" i="3" l="1"/>
  <c r="E306" i="3" s="1"/>
  <c r="H306" i="3"/>
  <c r="I306" i="3" s="1"/>
  <c r="F306" i="3"/>
  <c r="G306" i="3" s="1"/>
  <c r="K306" i="3" l="1"/>
  <c r="J306" i="3"/>
  <c r="N306" i="3" s="1"/>
  <c r="L306" i="3" l="1"/>
  <c r="M306" i="3"/>
  <c r="C307" i="3"/>
  <c r="F307" i="3" l="1"/>
  <c r="G307" i="3" s="1"/>
  <c r="D307" i="3"/>
  <c r="H307" i="3"/>
  <c r="I307" i="3" s="1"/>
  <c r="E307" i="3" l="1"/>
  <c r="J307" i="3" s="1"/>
  <c r="N307" i="3" s="1"/>
  <c r="K307" i="3" l="1"/>
  <c r="M307" i="3" l="1"/>
  <c r="C308" i="3"/>
  <c r="L307" i="3"/>
  <c r="H308" i="3" l="1"/>
  <c r="I308" i="3" s="1"/>
  <c r="D308" i="3"/>
  <c r="F308" i="3"/>
  <c r="G308" i="3" s="1"/>
  <c r="E308" i="3" l="1"/>
  <c r="K308" i="3" s="1"/>
  <c r="L308" i="3" l="1"/>
  <c r="C309" i="3"/>
  <c r="M308" i="3"/>
  <c r="J308" i="3"/>
  <c r="N308" i="3" s="1"/>
  <c r="F309" i="3" l="1"/>
  <c r="G309" i="3" s="1"/>
  <c r="H309" i="3"/>
  <c r="I309" i="3" s="1"/>
  <c r="D309" i="3"/>
  <c r="E309" i="3" l="1"/>
  <c r="J309" i="3" s="1"/>
  <c r="N309" i="3" s="1"/>
  <c r="K309" i="3" l="1"/>
  <c r="M309" i="3" l="1"/>
  <c r="C310" i="3"/>
  <c r="L309" i="3"/>
  <c r="H310" i="3" l="1"/>
  <c r="I310" i="3" s="1"/>
  <c r="D310" i="3"/>
  <c r="F310" i="3"/>
  <c r="G310" i="3" s="1"/>
  <c r="E310" i="3" l="1"/>
  <c r="K310" i="3" s="1"/>
  <c r="L310" i="3" l="1"/>
  <c r="C311" i="3"/>
  <c r="M310" i="3"/>
  <c r="J310" i="3"/>
  <c r="N310" i="3" s="1"/>
  <c r="F311" i="3" l="1"/>
  <c r="G311" i="3" s="1"/>
  <c r="H311" i="3"/>
  <c r="I311" i="3" s="1"/>
  <c r="D311" i="3"/>
  <c r="E311" i="3" l="1"/>
  <c r="J311" i="3" s="1"/>
  <c r="N311" i="3" s="1"/>
  <c r="K311" i="3" l="1"/>
  <c r="M311" i="3" l="1"/>
  <c r="C312" i="3"/>
  <c r="L311" i="3"/>
  <c r="H312" i="3" l="1"/>
  <c r="I312" i="3" s="1"/>
  <c r="D312" i="3"/>
  <c r="F312" i="3"/>
  <c r="G312" i="3" s="1"/>
  <c r="E312" i="3" l="1"/>
  <c r="K312" i="3" s="1"/>
  <c r="L312" i="3" l="1"/>
  <c r="M312" i="3"/>
  <c r="C313" i="3"/>
  <c r="J312" i="3"/>
  <c r="N312" i="3" s="1"/>
  <c r="F313" i="3" l="1"/>
  <c r="G313" i="3" s="1"/>
  <c r="D313" i="3"/>
  <c r="H313" i="3"/>
  <c r="I313" i="3" s="1"/>
  <c r="E313" i="3" l="1"/>
  <c r="J313" i="3" s="1"/>
  <c r="N313" i="3" s="1"/>
  <c r="K313" i="3" l="1"/>
  <c r="M313" i="3" l="1"/>
  <c r="C314" i="3"/>
  <c r="L313" i="3"/>
  <c r="H314" i="3" l="1"/>
  <c r="I314" i="3" s="1"/>
  <c r="D314" i="3"/>
  <c r="F314" i="3"/>
  <c r="G314" i="3" s="1"/>
  <c r="E314" i="3" l="1"/>
  <c r="K314" i="3" s="1"/>
  <c r="L314" i="3" l="1"/>
  <c r="M314" i="3"/>
  <c r="C315" i="3"/>
  <c r="J314" i="3"/>
  <c r="N314" i="3" s="1"/>
  <c r="F315" i="3" l="1"/>
  <c r="G315" i="3" s="1"/>
  <c r="D315" i="3"/>
  <c r="E315" i="3" s="1"/>
  <c r="H315" i="3"/>
  <c r="I315" i="3" s="1"/>
  <c r="J315" i="3" l="1"/>
  <c r="N315" i="3" s="1"/>
  <c r="K315" i="3"/>
  <c r="M315" i="3" l="1"/>
  <c r="C316" i="3"/>
  <c r="L315" i="3"/>
  <c r="H316" i="3" l="1"/>
  <c r="I316" i="3" s="1"/>
  <c r="D316" i="3"/>
  <c r="F316" i="3"/>
  <c r="G316" i="3" s="1"/>
  <c r="E316" i="3" l="1"/>
  <c r="K316" i="3" s="1"/>
  <c r="L316" i="3" l="1"/>
  <c r="M316" i="3"/>
  <c r="C317" i="3"/>
  <c r="J316" i="3"/>
  <c r="N316" i="3" s="1"/>
  <c r="F317" i="3" l="1"/>
  <c r="G317" i="3" s="1"/>
  <c r="H317" i="3"/>
  <c r="I317" i="3" s="1"/>
  <c r="D317" i="3"/>
  <c r="E317" i="3" l="1"/>
  <c r="J317" i="3" s="1"/>
  <c r="N317" i="3" s="1"/>
  <c r="K317" i="3" l="1"/>
  <c r="M317" i="3" l="1"/>
  <c r="C318" i="3"/>
  <c r="L317" i="3"/>
  <c r="H318" i="3" l="1"/>
  <c r="I318" i="3" s="1"/>
  <c r="D318" i="3"/>
  <c r="F318" i="3"/>
  <c r="G318" i="3" s="1"/>
  <c r="E318" i="3" l="1"/>
  <c r="K318" i="3" s="1"/>
  <c r="L318" i="3" l="1"/>
  <c r="C319" i="3"/>
  <c r="M318" i="3"/>
  <c r="J318" i="3"/>
  <c r="N318" i="3" s="1"/>
  <c r="F319" i="3" l="1"/>
  <c r="G319" i="3" s="1"/>
  <c r="H319" i="3"/>
  <c r="I319" i="3" s="1"/>
  <c r="D319" i="3"/>
  <c r="E319" i="3" l="1"/>
  <c r="J319" i="3" s="1"/>
  <c r="N319" i="3" s="1"/>
  <c r="K319" i="3" l="1"/>
  <c r="M319" i="3" l="1"/>
  <c r="C320" i="3"/>
  <c r="L319" i="3"/>
  <c r="H320" i="3" l="1"/>
  <c r="I320" i="3" s="1"/>
  <c r="D320" i="3"/>
  <c r="F320" i="3"/>
  <c r="G320" i="3" s="1"/>
  <c r="E320" i="3" l="1"/>
  <c r="K320" i="3" s="1"/>
  <c r="L320" i="3" l="1"/>
  <c r="M320" i="3"/>
  <c r="C321" i="3"/>
  <c r="J320" i="3"/>
  <c r="N320" i="3" s="1"/>
  <c r="F321" i="3" l="1"/>
  <c r="G321" i="3" s="1"/>
  <c r="D321" i="3"/>
  <c r="E321" i="3" s="1"/>
  <c r="H321" i="3"/>
  <c r="I321" i="3" s="1"/>
  <c r="J321" i="3" l="1"/>
  <c r="N321" i="3" s="1"/>
  <c r="K321" i="3"/>
  <c r="M321" i="3" l="1"/>
  <c r="C322" i="3"/>
  <c r="L321" i="3"/>
  <c r="D322" i="3" l="1"/>
  <c r="F322" i="3"/>
  <c r="G322" i="3" s="1"/>
  <c r="H322" i="3"/>
  <c r="I322" i="3" s="1"/>
  <c r="E322" i="3" l="1"/>
  <c r="K322" i="3" s="1"/>
  <c r="M322" i="3" l="1"/>
  <c r="C323" i="3"/>
  <c r="L322" i="3"/>
  <c r="J322" i="3"/>
  <c r="N322" i="3" s="1"/>
  <c r="F323" i="3" l="1"/>
  <c r="G323" i="3" s="1"/>
  <c r="D323" i="3"/>
  <c r="H323" i="3"/>
  <c r="I323" i="3" s="1"/>
  <c r="E323" i="3" l="1"/>
  <c r="K323" i="3" s="1"/>
  <c r="M323" i="3" l="1"/>
  <c r="C324" i="3"/>
  <c r="L323" i="3"/>
  <c r="J323" i="3"/>
  <c r="N323" i="3" s="1"/>
  <c r="D324" i="3" l="1"/>
  <c r="H324" i="3"/>
  <c r="I324" i="3" s="1"/>
  <c r="F324" i="3"/>
  <c r="G324" i="3" s="1"/>
  <c r="E324" i="3" l="1"/>
  <c r="K324" i="3" s="1"/>
  <c r="M324" i="3" l="1"/>
  <c r="L324" i="3"/>
  <c r="C325" i="3"/>
  <c r="J324" i="3"/>
  <c r="N324" i="3" s="1"/>
  <c r="F325" i="3" l="1"/>
  <c r="G325" i="3" s="1"/>
  <c r="D325" i="3"/>
  <c r="H325" i="3"/>
  <c r="I325" i="3" s="1"/>
  <c r="E325" i="3" l="1"/>
  <c r="K325" i="3" s="1"/>
  <c r="M325" i="3" l="1"/>
  <c r="C326" i="3"/>
  <c r="L325" i="3"/>
  <c r="J325" i="3"/>
  <c r="N325" i="3" s="1"/>
  <c r="H326" i="3" l="1"/>
  <c r="I326" i="3" s="1"/>
  <c r="F326" i="3"/>
  <c r="G326" i="3" s="1"/>
  <c r="D326" i="3"/>
  <c r="E326" i="3" l="1"/>
  <c r="K326" i="3" s="1"/>
  <c r="M326" i="3" l="1"/>
  <c r="L326" i="3"/>
  <c r="C327" i="3"/>
  <c r="J326" i="3"/>
  <c r="N326" i="3" s="1"/>
  <c r="D327" i="3" l="1"/>
  <c r="H327" i="3"/>
  <c r="I327" i="3" s="1"/>
  <c r="F327" i="3"/>
  <c r="G327" i="3" s="1"/>
  <c r="E327" i="3" l="1"/>
  <c r="J327" i="3" s="1"/>
  <c r="N327" i="3" s="1"/>
  <c r="K327" i="3" l="1"/>
  <c r="M327" i="3" l="1"/>
  <c r="C328" i="3"/>
  <c r="L327" i="3"/>
  <c r="F328" i="3" l="1"/>
  <c r="G328" i="3" s="1"/>
  <c r="H328" i="3"/>
  <c r="I328" i="3" s="1"/>
  <c r="D328" i="3"/>
  <c r="E328" i="3" s="1"/>
  <c r="K328" i="3" l="1"/>
  <c r="J328" i="3"/>
  <c r="N328" i="3" s="1"/>
  <c r="L328" i="3" l="1"/>
  <c r="C329" i="3"/>
  <c r="M328" i="3"/>
  <c r="H329" i="3" l="1"/>
  <c r="I329" i="3" s="1"/>
  <c r="D329" i="3"/>
  <c r="F329" i="3"/>
  <c r="G329" i="3" s="1"/>
  <c r="E329" i="3" l="1"/>
  <c r="K329" i="3" s="1"/>
  <c r="M329" i="3" l="1"/>
  <c r="C330" i="3"/>
  <c r="L329" i="3"/>
  <c r="J329" i="3"/>
  <c r="N329" i="3" s="1"/>
  <c r="D330" i="3" l="1"/>
  <c r="E330" i="3" s="1"/>
  <c r="F330" i="3"/>
  <c r="G330" i="3" s="1"/>
  <c r="H330" i="3"/>
  <c r="I330" i="3" s="1"/>
  <c r="K330" i="3" l="1"/>
  <c r="J330" i="3"/>
  <c r="N330" i="3" s="1"/>
  <c r="L330" i="3" l="1"/>
  <c r="M330" i="3"/>
  <c r="C331" i="3"/>
  <c r="F331" i="3" l="1"/>
  <c r="G331" i="3" s="1"/>
  <c r="D331" i="3"/>
  <c r="H331" i="3"/>
  <c r="I331" i="3" s="1"/>
  <c r="E331" i="3" l="1"/>
  <c r="K331" i="3" s="1"/>
  <c r="M331" i="3" l="1"/>
  <c r="C332" i="3"/>
  <c r="L331" i="3"/>
  <c r="J331" i="3"/>
  <c r="N331" i="3" s="1"/>
  <c r="D332" i="3" l="1"/>
  <c r="E332" i="3" s="1"/>
  <c r="H332" i="3"/>
  <c r="I332" i="3" s="1"/>
  <c r="F332" i="3"/>
  <c r="G332" i="3" s="1"/>
  <c r="K332" i="3" l="1"/>
  <c r="J332" i="3"/>
  <c r="N332" i="3" s="1"/>
  <c r="M332" i="3" l="1"/>
  <c r="C333" i="3"/>
  <c r="L332" i="3"/>
  <c r="F333" i="3" l="1"/>
  <c r="G333" i="3" s="1"/>
  <c r="D333" i="3"/>
  <c r="H333" i="3"/>
  <c r="I333" i="3" s="1"/>
  <c r="E333" i="3" l="1"/>
  <c r="K333" i="3" s="1"/>
  <c r="M333" i="3" l="1"/>
  <c r="C334" i="3"/>
  <c r="L333" i="3"/>
  <c r="J333" i="3"/>
  <c r="N333" i="3" s="1"/>
  <c r="H334" i="3" l="1"/>
  <c r="I334" i="3" s="1"/>
  <c r="F334" i="3"/>
  <c r="G334" i="3" s="1"/>
  <c r="D334" i="3"/>
  <c r="E334" i="3" s="1"/>
  <c r="K334" i="3" l="1"/>
  <c r="J334" i="3"/>
  <c r="N334" i="3" s="1"/>
  <c r="M334" i="3" l="1"/>
  <c r="L334" i="3"/>
  <c r="C335" i="3"/>
  <c r="D335" i="3" l="1"/>
  <c r="H335" i="3"/>
  <c r="I335" i="3" s="1"/>
  <c r="F335" i="3"/>
  <c r="G335" i="3" s="1"/>
  <c r="E335" i="3" l="1"/>
  <c r="J335" i="3" s="1"/>
  <c r="N335" i="3" s="1"/>
  <c r="K335" i="3" l="1"/>
  <c r="M335" i="3" l="1"/>
  <c r="C336" i="3"/>
  <c r="L335" i="3"/>
  <c r="F336" i="3" l="1"/>
  <c r="G336" i="3" s="1"/>
  <c r="D336" i="3"/>
  <c r="E336" i="3" s="1"/>
  <c r="H336" i="3"/>
  <c r="I336" i="3" s="1"/>
  <c r="K336" i="3" l="1"/>
  <c r="J336" i="3"/>
  <c r="N336" i="3" s="1"/>
  <c r="L336" i="3" l="1"/>
  <c r="C337" i="3"/>
  <c r="M336" i="3"/>
  <c r="H337" i="3" l="1"/>
  <c r="I337" i="3" s="1"/>
  <c r="D337" i="3"/>
  <c r="E337" i="3" s="1"/>
  <c r="F337" i="3"/>
  <c r="G337" i="3" s="1"/>
  <c r="J337" i="3" l="1"/>
  <c r="N337" i="3" s="1"/>
  <c r="K337" i="3"/>
  <c r="M337" i="3" l="1"/>
  <c r="C338" i="3"/>
  <c r="L337" i="3"/>
  <c r="D338" i="3" l="1"/>
  <c r="F338" i="3"/>
  <c r="G338" i="3" s="1"/>
  <c r="H338" i="3"/>
  <c r="I338" i="3" s="1"/>
  <c r="E338" i="3" l="1"/>
  <c r="K338" i="3" s="1"/>
  <c r="L338" i="3" l="1"/>
  <c r="C339" i="3"/>
  <c r="M338" i="3"/>
  <c r="J338" i="3"/>
  <c r="N338" i="3" s="1"/>
  <c r="F339" i="3" l="1"/>
  <c r="G339" i="3" s="1"/>
  <c r="D339" i="3"/>
  <c r="H339" i="3"/>
  <c r="I339" i="3" s="1"/>
  <c r="E339" i="3" l="1"/>
  <c r="K339" i="3" s="1"/>
  <c r="M339" i="3" l="1"/>
  <c r="C340" i="3"/>
  <c r="L339" i="3"/>
  <c r="J339" i="3"/>
  <c r="N339" i="3" s="1"/>
  <c r="D340" i="3" l="1"/>
  <c r="H340" i="3"/>
  <c r="I340" i="3" s="1"/>
  <c r="F340" i="3"/>
  <c r="G340" i="3" s="1"/>
  <c r="E340" i="3" l="1"/>
  <c r="K340" i="3" s="1"/>
  <c r="M340" i="3" l="1"/>
  <c r="L340" i="3"/>
  <c r="C341" i="3"/>
  <c r="J340" i="3"/>
  <c r="N340" i="3" s="1"/>
  <c r="F341" i="3" l="1"/>
  <c r="G341" i="3" s="1"/>
  <c r="D341" i="3"/>
  <c r="E341" i="3" s="1"/>
  <c r="H341" i="3"/>
  <c r="I341" i="3" s="1"/>
  <c r="K341" i="3" l="1"/>
  <c r="J341" i="3"/>
  <c r="N341" i="3" s="1"/>
  <c r="M341" i="3" l="1"/>
  <c r="C342" i="3"/>
  <c r="L341" i="3"/>
  <c r="H342" i="3" l="1"/>
  <c r="I342" i="3" s="1"/>
  <c r="F342" i="3"/>
  <c r="G342" i="3" s="1"/>
  <c r="D342" i="3"/>
  <c r="E342" i="3" l="1"/>
  <c r="K342" i="3" s="1"/>
  <c r="M342" i="3" l="1"/>
  <c r="L342" i="3"/>
  <c r="C343" i="3"/>
  <c r="J342" i="3"/>
  <c r="N342" i="3" s="1"/>
  <c r="D343" i="3" l="1"/>
  <c r="H343" i="3"/>
  <c r="I343" i="3" s="1"/>
  <c r="F343" i="3"/>
  <c r="G343" i="3" s="1"/>
  <c r="E343" i="3" l="1"/>
  <c r="J343" i="3" s="1"/>
  <c r="N343" i="3" s="1"/>
  <c r="K343" i="3" l="1"/>
  <c r="M343" i="3" l="1"/>
  <c r="C344" i="3"/>
  <c r="L343" i="3"/>
  <c r="F344" i="3" l="1"/>
  <c r="G344" i="3" s="1"/>
  <c r="D344" i="3"/>
  <c r="E344" i="3" s="1"/>
  <c r="H344" i="3"/>
  <c r="I344" i="3" s="1"/>
  <c r="K344" i="3" l="1"/>
  <c r="J344" i="3"/>
  <c r="N344" i="3" s="1"/>
  <c r="L344" i="3" l="1"/>
  <c r="C345" i="3"/>
  <c r="M344" i="3"/>
  <c r="H345" i="3" l="1"/>
  <c r="I345" i="3" s="1"/>
  <c r="D345" i="3"/>
  <c r="F345" i="3"/>
  <c r="G345" i="3" s="1"/>
  <c r="E345" i="3" l="1"/>
  <c r="J345" i="3" s="1"/>
  <c r="N345" i="3" s="1"/>
  <c r="K345" i="3" l="1"/>
  <c r="M345" i="3" l="1"/>
  <c r="C346" i="3"/>
  <c r="L345" i="3"/>
  <c r="D346" i="3" l="1"/>
  <c r="E346" i="3" s="1"/>
  <c r="F346" i="3"/>
  <c r="G346" i="3" s="1"/>
  <c r="H346" i="3"/>
  <c r="I346" i="3" s="1"/>
  <c r="K346" i="3" l="1"/>
  <c r="J346" i="3"/>
  <c r="N346" i="3" s="1"/>
  <c r="L346" i="3" l="1"/>
  <c r="C347" i="3"/>
  <c r="M346" i="3"/>
  <c r="F347" i="3" l="1"/>
  <c r="G347" i="3" s="1"/>
  <c r="D347" i="3"/>
  <c r="H347" i="3"/>
  <c r="I347" i="3" s="1"/>
  <c r="E347" i="3" l="1"/>
  <c r="K347" i="3" s="1"/>
  <c r="M347" i="3" l="1"/>
  <c r="C348" i="3"/>
  <c r="L347" i="3"/>
  <c r="J347" i="3"/>
  <c r="N347" i="3" s="1"/>
  <c r="D348" i="3" l="1"/>
  <c r="H348" i="3"/>
  <c r="I348" i="3" s="1"/>
  <c r="F348" i="3"/>
  <c r="G348" i="3" s="1"/>
  <c r="E348" i="3" l="1"/>
  <c r="K348" i="3" s="1"/>
  <c r="M348" i="3" l="1"/>
  <c r="L348" i="3"/>
  <c r="C349" i="3"/>
  <c r="J348" i="3"/>
  <c r="N348" i="3" s="1"/>
  <c r="F349" i="3" l="1"/>
  <c r="G349" i="3" s="1"/>
  <c r="D349" i="3"/>
  <c r="H349" i="3"/>
  <c r="I349" i="3" s="1"/>
  <c r="E349" i="3" l="1"/>
  <c r="K349" i="3" s="1"/>
  <c r="M349" i="3" l="1"/>
  <c r="C350" i="3"/>
  <c r="L349" i="3"/>
  <c r="J349" i="3"/>
  <c r="N349" i="3" s="1"/>
  <c r="H350" i="3" l="1"/>
  <c r="I350" i="3" s="1"/>
  <c r="F350" i="3"/>
  <c r="G350" i="3" s="1"/>
  <c r="D350" i="3"/>
  <c r="E350" i="3" s="1"/>
  <c r="K350" i="3" l="1"/>
  <c r="J350" i="3"/>
  <c r="N350" i="3" s="1"/>
  <c r="M350" i="3" l="1"/>
  <c r="L350" i="3"/>
  <c r="C351" i="3"/>
  <c r="H351" i="3" l="1"/>
  <c r="I351" i="3" s="1"/>
  <c r="D351" i="3"/>
  <c r="F351" i="3"/>
  <c r="G351" i="3" s="1"/>
  <c r="E351" i="3" l="1"/>
  <c r="J351" i="3" s="1"/>
  <c r="N351" i="3" s="1"/>
  <c r="K351" i="3" l="1"/>
  <c r="M351" i="3" l="1"/>
  <c r="C352" i="3"/>
  <c r="L351" i="3"/>
  <c r="F352" i="3" l="1"/>
  <c r="G352" i="3" s="1"/>
  <c r="D352" i="3"/>
  <c r="E352" i="3" s="1"/>
  <c r="H352" i="3"/>
  <c r="I352" i="3" s="1"/>
  <c r="K352" i="3" l="1"/>
  <c r="J352" i="3"/>
  <c r="N352" i="3" s="1"/>
  <c r="L352" i="3" l="1"/>
  <c r="C353" i="3"/>
  <c r="M352" i="3"/>
  <c r="H353" i="3" l="1"/>
  <c r="I353" i="3" s="1"/>
  <c r="D353" i="3"/>
  <c r="F353" i="3"/>
  <c r="G353" i="3" s="1"/>
  <c r="E353" i="3" l="1"/>
  <c r="J353" i="3" s="1"/>
  <c r="N353" i="3" s="1"/>
  <c r="K353" i="3" l="1"/>
  <c r="M353" i="3" l="1"/>
  <c r="C354" i="3"/>
  <c r="L353" i="3"/>
  <c r="D354" i="3" l="1"/>
  <c r="F354" i="3"/>
  <c r="G354" i="3" s="1"/>
  <c r="H354" i="3"/>
  <c r="I354" i="3" s="1"/>
  <c r="E354" i="3" l="1"/>
  <c r="J354" i="3" s="1"/>
  <c r="N354" i="3" s="1"/>
  <c r="K354" i="3" l="1"/>
  <c r="C355" i="3" l="1"/>
  <c r="L354" i="3"/>
  <c r="M354" i="3"/>
  <c r="F355" i="3" l="1"/>
  <c r="G355" i="3" s="1"/>
  <c r="D355" i="3"/>
  <c r="H355" i="3"/>
  <c r="I355" i="3" s="1"/>
  <c r="E355" i="3" l="1"/>
  <c r="K355" i="3" s="1"/>
  <c r="M355" i="3" l="1"/>
  <c r="C356" i="3"/>
  <c r="L355" i="3"/>
  <c r="J355" i="3"/>
  <c r="N355" i="3" s="1"/>
  <c r="D356" i="3" l="1"/>
  <c r="H356" i="3"/>
  <c r="I356" i="3" s="1"/>
  <c r="F356" i="3"/>
  <c r="G356" i="3" s="1"/>
  <c r="E356" i="3" l="1"/>
  <c r="K356" i="3" s="1"/>
  <c r="M356" i="3" l="1"/>
  <c r="C357" i="3"/>
  <c r="L356" i="3"/>
  <c r="J356" i="3"/>
  <c r="N356" i="3" s="1"/>
  <c r="D357" i="3" l="1"/>
  <c r="F357" i="3"/>
  <c r="G357" i="3" s="1"/>
  <c r="H357" i="3"/>
  <c r="I357" i="3" s="1"/>
  <c r="E357" i="3" l="1"/>
  <c r="K357" i="3" s="1"/>
  <c r="M357" i="3" l="1"/>
  <c r="C358" i="3"/>
  <c r="L357" i="3"/>
  <c r="J357" i="3"/>
  <c r="N357" i="3" s="1"/>
  <c r="H358" i="3" l="1"/>
  <c r="I358" i="3" s="1"/>
  <c r="F358" i="3"/>
  <c r="G358" i="3" s="1"/>
  <c r="D358" i="3"/>
  <c r="E358" i="3" l="1"/>
  <c r="K358" i="3" s="1"/>
  <c r="L358" i="3" l="1"/>
  <c r="C359" i="3"/>
  <c r="M358" i="3"/>
  <c r="J358" i="3"/>
  <c r="N358" i="3" s="1"/>
  <c r="D359" i="3" l="1"/>
  <c r="H359" i="3"/>
  <c r="I359" i="3" s="1"/>
  <c r="F359" i="3"/>
  <c r="G359" i="3" s="1"/>
  <c r="E359" i="3" l="1"/>
  <c r="J359" i="3" s="1"/>
  <c r="N359" i="3" s="1"/>
  <c r="K359" i="3" l="1"/>
  <c r="M359" i="3" l="1"/>
  <c r="C360" i="3"/>
  <c r="L359" i="3"/>
  <c r="F360" i="3" l="1"/>
  <c r="G360" i="3" s="1"/>
  <c r="D360" i="3"/>
  <c r="E360" i="3" s="1"/>
  <c r="H360" i="3"/>
  <c r="I360" i="3" s="1"/>
  <c r="K360" i="3" l="1"/>
  <c r="J360" i="3"/>
  <c r="N360" i="3" s="1"/>
  <c r="C361" i="3" l="1"/>
  <c r="L360" i="3"/>
  <c r="M360" i="3"/>
  <c r="H361" i="3" l="1"/>
  <c r="I361" i="3" s="1"/>
  <c r="D361" i="3"/>
  <c r="F361" i="3"/>
  <c r="G361" i="3" s="1"/>
  <c r="E361" i="3" l="1"/>
  <c r="J361" i="3" s="1"/>
  <c r="N361" i="3" s="1"/>
  <c r="K361" i="3" l="1"/>
  <c r="M361" i="3" l="1"/>
  <c r="C362" i="3"/>
  <c r="L361" i="3"/>
  <c r="D362" i="3" l="1"/>
  <c r="E362" i="3" s="1"/>
  <c r="H362" i="3"/>
  <c r="I362" i="3" s="1"/>
  <c r="F362" i="3"/>
  <c r="G362" i="3" s="1"/>
  <c r="K362" i="3" l="1"/>
  <c r="J362" i="3"/>
  <c r="N362" i="3" s="1"/>
  <c r="L362" i="3" l="1"/>
  <c r="M362" i="3"/>
  <c r="C363" i="3"/>
  <c r="F363" i="3" l="1"/>
  <c r="G363" i="3" s="1"/>
  <c r="D363" i="3"/>
  <c r="H363" i="3"/>
  <c r="I363" i="3" s="1"/>
  <c r="E363" i="3" l="1"/>
  <c r="K363" i="3" s="1"/>
  <c r="M363" i="3" l="1"/>
  <c r="C364" i="3"/>
  <c r="L363" i="3"/>
  <c r="J363" i="3"/>
  <c r="N363" i="3" s="1"/>
  <c r="H364" i="3" l="1"/>
  <c r="I364" i="3" s="1"/>
  <c r="D364" i="3"/>
  <c r="E364" i="3" s="1"/>
  <c r="F364" i="3"/>
  <c r="G364" i="3" s="1"/>
  <c r="K364" i="3" l="1"/>
  <c r="J364" i="3"/>
  <c r="N364" i="3" s="1"/>
  <c r="M364" i="3" l="1"/>
  <c r="C365" i="3"/>
  <c r="L364" i="3"/>
  <c r="D365" i="3" l="1"/>
  <c r="F365" i="3"/>
  <c r="G365" i="3" s="1"/>
  <c r="H365" i="3"/>
  <c r="I365" i="3" s="1"/>
  <c r="E365" i="3" l="1"/>
  <c r="K365" i="3" s="1"/>
  <c r="M365" i="3" l="1"/>
  <c r="C366" i="3"/>
  <c r="L365" i="3"/>
  <c r="J365" i="3"/>
  <c r="N365" i="3" s="1"/>
  <c r="H366" i="3" l="1"/>
  <c r="I366" i="3" s="1"/>
  <c r="F366" i="3"/>
  <c r="G366" i="3" s="1"/>
  <c r="D366" i="3"/>
  <c r="E366" i="3" s="1"/>
  <c r="K366" i="3" l="1"/>
  <c r="J366" i="3"/>
  <c r="N366" i="3" s="1"/>
  <c r="L366" i="3" l="1"/>
  <c r="C367" i="3"/>
  <c r="M366" i="3"/>
  <c r="D367" i="3" l="1"/>
  <c r="H367" i="3"/>
  <c r="I367" i="3" s="1"/>
  <c r="F367" i="3"/>
  <c r="G367" i="3" s="1"/>
  <c r="E367" i="3" l="1"/>
  <c r="J367" i="3" s="1"/>
  <c r="N367" i="3" s="1"/>
  <c r="K367" i="3" l="1"/>
  <c r="M367" i="3" l="1"/>
  <c r="C368" i="3"/>
  <c r="L367" i="3"/>
  <c r="F368" i="3" l="1"/>
  <c r="G368" i="3" s="1"/>
  <c r="D368" i="3"/>
  <c r="E368" i="3" s="1"/>
  <c r="H368" i="3"/>
  <c r="I368" i="3" s="1"/>
  <c r="K368" i="3" l="1"/>
  <c r="J368" i="3"/>
  <c r="N368" i="3" s="1"/>
  <c r="L368" i="3" l="1"/>
  <c r="C369" i="3"/>
  <c r="M368" i="3"/>
  <c r="H369" i="3" l="1"/>
  <c r="I369" i="3" s="1"/>
  <c r="F369" i="3"/>
  <c r="G369" i="3" s="1"/>
  <c r="D369" i="3"/>
  <c r="E369" i="3" l="1"/>
  <c r="J369" i="3" s="1"/>
  <c r="N369" i="3" s="1"/>
  <c r="K369" i="3" l="1"/>
  <c r="M369" i="3" l="1"/>
  <c r="C370" i="3"/>
  <c r="L369" i="3"/>
  <c r="D370" i="3" l="1"/>
  <c r="E370" i="3" s="1"/>
  <c r="F370" i="3"/>
  <c r="G370" i="3" s="1"/>
  <c r="H370" i="3"/>
  <c r="I370" i="3" s="1"/>
  <c r="K370" i="3" l="1"/>
  <c r="J370" i="3"/>
  <c r="N370" i="3" s="1"/>
  <c r="M370" i="3" l="1"/>
  <c r="C371" i="3"/>
  <c r="L370" i="3"/>
  <c r="F371" i="3" l="1"/>
  <c r="G371" i="3" s="1"/>
  <c r="H371" i="3"/>
  <c r="I371" i="3" s="1"/>
  <c r="D371" i="3"/>
  <c r="E371" i="3" l="1"/>
  <c r="K371" i="3" s="1"/>
  <c r="M371" i="3" l="1"/>
  <c r="C372" i="3"/>
  <c r="L371" i="3"/>
  <c r="J371" i="3"/>
  <c r="N371" i="3" s="1"/>
  <c r="H372" i="3" l="1"/>
  <c r="I372" i="3" s="1"/>
  <c r="D372" i="3"/>
  <c r="F372" i="3"/>
  <c r="G372" i="3" s="1"/>
  <c r="E372" i="3" l="1"/>
  <c r="K372" i="3" s="1"/>
  <c r="M372" i="3" l="1"/>
  <c r="L372" i="3"/>
  <c r="C373" i="3"/>
  <c r="J372" i="3"/>
  <c r="N372" i="3" s="1"/>
  <c r="D373" i="3" l="1"/>
  <c r="F373" i="3"/>
  <c r="G373" i="3" s="1"/>
  <c r="H373" i="3"/>
  <c r="I373" i="3" s="1"/>
  <c r="E373" i="3" l="1"/>
  <c r="K373" i="3" s="1"/>
  <c r="M373" i="3" l="1"/>
  <c r="C374" i="3"/>
  <c r="L373" i="3"/>
  <c r="J373" i="3"/>
  <c r="N373" i="3" s="1"/>
  <c r="H374" i="3" l="1"/>
  <c r="I374" i="3" s="1"/>
  <c r="F374" i="3"/>
  <c r="G374" i="3" s="1"/>
  <c r="D374" i="3"/>
  <c r="E374" i="3" s="1"/>
  <c r="K374" i="3" l="1"/>
  <c r="J374" i="3"/>
  <c r="N374" i="3" s="1"/>
  <c r="L374" i="3" l="1"/>
  <c r="C375" i="3"/>
  <c r="M374" i="3"/>
  <c r="H375" i="3" l="1"/>
  <c r="I375" i="3" s="1"/>
  <c r="D375" i="3"/>
  <c r="E375" i="3" s="1"/>
  <c r="F375" i="3"/>
  <c r="G375" i="3" s="1"/>
  <c r="J375" i="3" l="1"/>
  <c r="N375" i="3" s="1"/>
  <c r="K375" i="3"/>
  <c r="M375" i="3" l="1"/>
  <c r="C376" i="3"/>
  <c r="L375" i="3"/>
  <c r="F376" i="3" l="1"/>
  <c r="G376" i="3" s="1"/>
  <c r="D376" i="3"/>
  <c r="E376" i="3" s="1"/>
  <c r="H376" i="3"/>
  <c r="I376" i="3" s="1"/>
  <c r="K376" i="3" l="1"/>
  <c r="J376" i="3"/>
  <c r="N376" i="3" s="1"/>
  <c r="L376" i="3" l="1"/>
  <c r="C377" i="3"/>
  <c r="M376" i="3"/>
  <c r="H377" i="3" l="1"/>
  <c r="I377" i="3" s="1"/>
  <c r="D377" i="3"/>
  <c r="F377" i="3"/>
  <c r="G377" i="3" s="1"/>
  <c r="E377" i="3" l="1"/>
  <c r="K377" i="3" s="1"/>
  <c r="M377" i="3" l="1"/>
  <c r="C378" i="3"/>
  <c r="L377" i="3"/>
  <c r="J377" i="3"/>
  <c r="N377" i="3" s="1"/>
  <c r="D378" i="3" l="1"/>
  <c r="E378" i="3" s="1"/>
  <c r="F378" i="3"/>
  <c r="G378" i="3" s="1"/>
  <c r="H378" i="3"/>
  <c r="I378" i="3" s="1"/>
  <c r="K378" i="3" l="1"/>
  <c r="J378" i="3"/>
  <c r="N378" i="3" s="1"/>
  <c r="L378" i="3" l="1"/>
  <c r="C379" i="3"/>
  <c r="M378" i="3"/>
  <c r="F379" i="3" l="1"/>
  <c r="G379" i="3" s="1"/>
  <c r="D379" i="3"/>
  <c r="H379" i="3"/>
  <c r="I379" i="3" s="1"/>
  <c r="E379" i="3" l="1"/>
  <c r="K379" i="3" s="1"/>
  <c r="M379" i="3" l="1"/>
  <c r="C380" i="3"/>
  <c r="L379" i="3"/>
  <c r="J379" i="3"/>
  <c r="N379" i="3" s="1"/>
  <c r="H380" i="3" l="1"/>
  <c r="I380" i="3" s="1"/>
  <c r="D380" i="3"/>
  <c r="F380" i="3"/>
  <c r="G380" i="3" s="1"/>
  <c r="E380" i="3" l="1"/>
  <c r="K380" i="3" s="1"/>
  <c r="M380" i="3" l="1"/>
  <c r="L380" i="3"/>
  <c r="C381" i="3"/>
  <c r="J380" i="3"/>
  <c r="N380" i="3" s="1"/>
  <c r="D381" i="3" l="1"/>
  <c r="E381" i="3" s="1"/>
  <c r="F381" i="3"/>
  <c r="G381" i="3" s="1"/>
  <c r="H381" i="3"/>
  <c r="I381" i="3" s="1"/>
  <c r="J381" i="3" l="1"/>
  <c r="N381" i="3" s="1"/>
  <c r="K381" i="3"/>
  <c r="M381" i="3" l="1"/>
  <c r="C382" i="3"/>
  <c r="L381" i="3"/>
  <c r="F382" i="3" l="1"/>
  <c r="G382" i="3" s="1"/>
  <c r="H382" i="3"/>
  <c r="I382" i="3" s="1"/>
  <c r="D382" i="3"/>
  <c r="E382" i="3" s="1"/>
  <c r="K382" i="3" l="1"/>
  <c r="J382" i="3"/>
  <c r="N382" i="3" s="1"/>
  <c r="L382" i="3" l="1"/>
  <c r="C383" i="3"/>
  <c r="M382" i="3"/>
  <c r="D383" i="3" l="1"/>
  <c r="E383" i="3" s="1"/>
  <c r="H383" i="3"/>
  <c r="I383" i="3" s="1"/>
  <c r="F383" i="3"/>
  <c r="G383" i="3" s="1"/>
  <c r="J383" i="3" l="1"/>
  <c r="N383" i="3" s="1"/>
  <c r="K383" i="3"/>
  <c r="M383" i="3" l="1"/>
  <c r="C384" i="3"/>
  <c r="L383" i="3"/>
  <c r="F384" i="3" l="1"/>
  <c r="G384" i="3" s="1"/>
  <c r="D384" i="3"/>
  <c r="H384" i="3"/>
  <c r="I384" i="3" s="1"/>
  <c r="E384" i="3" l="1"/>
  <c r="J384" i="3" s="1"/>
  <c r="N384" i="3" s="1"/>
  <c r="K384" i="3" l="1"/>
  <c r="M384" i="3" s="1"/>
  <c r="L384" i="3" l="1"/>
  <c r="C385" i="3"/>
  <c r="H385" i="3" s="1"/>
  <c r="I385" i="3" s="1"/>
  <c r="F385" i="3" l="1"/>
  <c r="G385" i="3" s="1"/>
  <c r="D385" i="3"/>
  <c r="E385" i="3" s="1"/>
  <c r="K385" i="3" l="1"/>
  <c r="M385" i="3" s="1"/>
  <c r="J385" i="3"/>
  <c r="N385" i="3" s="1"/>
  <c r="L385" i="3" l="1"/>
  <c r="C386" i="3"/>
  <c r="D386" i="3" s="1"/>
  <c r="E386" i="3" s="1"/>
  <c r="H386" i="3" l="1"/>
  <c r="I386" i="3" s="1"/>
  <c r="F386" i="3"/>
  <c r="G386" i="3" s="1"/>
  <c r="J386" i="3" l="1"/>
  <c r="N386" i="3" s="1"/>
  <c r="K386" i="3"/>
  <c r="L386" i="3" s="1"/>
  <c r="C387" i="3" l="1"/>
  <c r="F387" i="3" s="1"/>
  <c r="G387" i="3" s="1"/>
  <c r="M386" i="3"/>
  <c r="D387" i="3" l="1"/>
  <c r="E387" i="3" s="1"/>
  <c r="H387" i="3"/>
  <c r="I387" i="3" s="1"/>
  <c r="J387" i="3" l="1"/>
  <c r="N387" i="3" s="1"/>
  <c r="K387" i="3"/>
  <c r="C388" i="3" s="1"/>
  <c r="M387" i="3" l="1"/>
  <c r="L387" i="3"/>
  <c r="D388" i="3"/>
  <c r="E388" i="3" s="1"/>
  <c r="H388" i="3"/>
  <c r="I388" i="3" s="1"/>
  <c r="F388" i="3"/>
  <c r="G388" i="3" s="1"/>
  <c r="K388" i="3" l="1"/>
  <c r="J388" i="3"/>
  <c r="N388" i="3" s="1"/>
  <c r="M388" i="3" l="1"/>
  <c r="L388" i="3"/>
  <c r="C389" i="3"/>
  <c r="F389" i="3" l="1"/>
  <c r="G389" i="3" s="1"/>
  <c r="D389" i="3"/>
  <c r="E389" i="3" s="1"/>
  <c r="H389" i="3"/>
  <c r="I389" i="3" s="1"/>
  <c r="J389" i="3" l="1"/>
  <c r="N389" i="3" s="1"/>
  <c r="K389" i="3"/>
  <c r="M389" i="3" l="1"/>
  <c r="C390" i="3"/>
  <c r="L389" i="3"/>
  <c r="H390" i="3" l="1"/>
  <c r="I390" i="3" s="1"/>
  <c r="F390" i="3"/>
  <c r="G390" i="3" s="1"/>
  <c r="D390" i="3"/>
  <c r="E390" i="3" l="1"/>
  <c r="J390" i="3" s="1"/>
  <c r="N390" i="3" s="1"/>
  <c r="K390" i="3" l="1"/>
  <c r="L390" i="3" s="1"/>
  <c r="M390" i="3" l="1"/>
  <c r="C391" i="3"/>
  <c r="H391" i="3" s="1"/>
  <c r="I391" i="3" s="1"/>
  <c r="D391" i="3" l="1"/>
  <c r="E391" i="3" s="1"/>
  <c r="F391" i="3"/>
  <c r="G391" i="3" s="1"/>
  <c r="K391" i="3" l="1"/>
  <c r="M391" i="3" s="1"/>
  <c r="J391" i="3"/>
  <c r="N391" i="3" s="1"/>
  <c r="L391" i="3" l="1"/>
  <c r="C392" i="3"/>
  <c r="F392" i="3" s="1"/>
  <c r="G392" i="3" s="1"/>
  <c r="H392" i="3" l="1"/>
  <c r="I392" i="3" s="1"/>
  <c r="D392" i="3"/>
  <c r="E392" i="3" s="1"/>
  <c r="J392" i="3" l="1"/>
  <c r="N392" i="3" s="1"/>
  <c r="K392" i="3"/>
  <c r="M392" i="3" s="1"/>
  <c r="C393" i="3" l="1"/>
  <c r="H393" i="3" s="1"/>
  <c r="I393" i="3" s="1"/>
  <c r="L392" i="3"/>
  <c r="F393" i="3" l="1"/>
  <c r="G393" i="3" s="1"/>
  <c r="D393" i="3"/>
  <c r="E393" i="3" s="1"/>
  <c r="J393" i="3" l="1"/>
  <c r="N393" i="3" s="1"/>
  <c r="K393" i="3"/>
  <c r="L393" i="3" s="1"/>
  <c r="C394" i="3" l="1"/>
  <c r="D394" i="3" s="1"/>
  <c r="E394" i="3" s="1"/>
  <c r="M393" i="3"/>
  <c r="H394" i="3" l="1"/>
  <c r="I394" i="3" s="1"/>
  <c r="F394" i="3"/>
  <c r="G394" i="3" s="1"/>
  <c r="J394" i="3" l="1"/>
  <c r="N394" i="3" s="1"/>
  <c r="K394" i="3"/>
  <c r="C395" i="3" s="1"/>
  <c r="L394" i="3" l="1"/>
  <c r="M394" i="3"/>
  <c r="F395" i="3"/>
  <c r="G395" i="3" s="1"/>
  <c r="D395" i="3"/>
  <c r="H395" i="3"/>
  <c r="I395" i="3" s="1"/>
  <c r="E395" i="3" l="1"/>
  <c r="J395" i="3" s="1"/>
  <c r="N395" i="3" s="1"/>
  <c r="K395" i="3" l="1"/>
  <c r="L395" i="3" s="1"/>
  <c r="C396" i="3" l="1"/>
  <c r="H396" i="3" s="1"/>
  <c r="I396" i="3" s="1"/>
  <c r="M395" i="3"/>
  <c r="F396" i="3" l="1"/>
  <c r="G396" i="3" s="1"/>
  <c r="D396" i="3"/>
  <c r="E396" i="3" s="1"/>
  <c r="J396" i="3" l="1"/>
  <c r="N396" i="3" s="1"/>
  <c r="K396" i="3"/>
  <c r="C397" i="3" s="1"/>
  <c r="L396" i="3" l="1"/>
  <c r="M396" i="3"/>
  <c r="D397" i="3"/>
  <c r="E397" i="3" s="1"/>
  <c r="F397" i="3"/>
  <c r="G397" i="3" s="1"/>
  <c r="H397" i="3"/>
  <c r="I397" i="3" s="1"/>
  <c r="K397" i="3" l="1"/>
  <c r="J397" i="3"/>
  <c r="N397" i="3" s="1"/>
  <c r="M397" i="3" l="1"/>
  <c r="C398" i="3"/>
  <c r="L397" i="3"/>
  <c r="H398" i="3" l="1"/>
  <c r="I398" i="3" s="1"/>
  <c r="F398" i="3"/>
  <c r="G398" i="3" s="1"/>
  <c r="D398" i="3"/>
  <c r="E398" i="3" s="1"/>
  <c r="K398" i="3" l="1"/>
  <c r="J398" i="3"/>
  <c r="N398" i="3" s="1"/>
  <c r="L398" i="3" l="1"/>
  <c r="C399" i="3"/>
  <c r="M398" i="3"/>
  <c r="H399" i="3" l="1"/>
  <c r="I399" i="3" s="1"/>
  <c r="D399" i="3"/>
  <c r="E399" i="3" s="1"/>
  <c r="F399" i="3"/>
  <c r="G399" i="3" s="1"/>
  <c r="J399" i="3" l="1"/>
  <c r="N399" i="3" s="1"/>
  <c r="K399" i="3"/>
  <c r="M399" i="3" l="1"/>
  <c r="C400" i="3"/>
  <c r="L399" i="3"/>
  <c r="F400" i="3" l="1"/>
  <c r="G400" i="3" s="1"/>
  <c r="D400" i="3"/>
  <c r="H400" i="3"/>
  <c r="I400" i="3" s="1"/>
  <c r="E400" i="3" l="1"/>
  <c r="J400" i="3" s="1"/>
  <c r="N400" i="3" s="1"/>
  <c r="K400" i="3" l="1"/>
  <c r="M400" i="3" s="1"/>
  <c r="L400" i="3" l="1"/>
  <c r="C401" i="3"/>
  <c r="F401" i="3" l="1"/>
  <c r="G401" i="3" s="1"/>
  <c r="H401" i="3"/>
  <c r="I401" i="3" s="1"/>
  <c r="D401" i="3"/>
  <c r="E401" i="3" s="1"/>
  <c r="K401" i="3" l="1"/>
  <c r="J401" i="3"/>
  <c r="N401" i="3" s="1"/>
  <c r="L401" i="3" l="1"/>
  <c r="M401" i="3"/>
  <c r="Q4" i="3" l="1"/>
  <c r="Q3" i="3" l="1"/>
  <c r="R3" i="3"/>
  <c r="R4" i="3"/>
  <c r="Q2" i="3"/>
  <c r="R2" i="3"/>
  <c r="R5" i="3" l="1"/>
  <c r="Q5" i="3"/>
  <c r="S4" i="3" l="1"/>
  <c r="S3" i="3"/>
  <c r="S2" i="3"/>
  <c r="S5" i="3" l="1"/>
  <c r="R6" i="3" s="1"/>
  <c r="T2" i="3" l="1"/>
  <c r="T4" i="3"/>
  <c r="T3" i="3"/>
  <c r="T5" i="3" l="1"/>
</calcChain>
</file>

<file path=xl/sharedStrings.xml><?xml version="1.0" encoding="utf-8"?>
<sst xmlns="http://schemas.openxmlformats.org/spreadsheetml/2006/main" count="43" uniqueCount="42">
  <si>
    <t>Simulatie van het weer</t>
  </si>
  <si>
    <t>Dit model simuleert weerspatronen. Het is zeer sterk vereenvoudigd: slechts 3 weersoorten (Regen, Zon en Onweer).</t>
  </si>
  <si>
    <t>De weersveranderingen worden probabilistisch gemodelleerd volgens onderstaande Markovketen:</t>
  </si>
  <si>
    <t xml:space="preserve">De kansen zijn via het Dashboard in te stellen. </t>
  </si>
  <si>
    <t>Als uitvoervariabelen wordt per weersoort de duur van een aaneengesloten periode van dat weer berekend.</t>
  </si>
  <si>
    <t>Regen wordt zon</t>
  </si>
  <si>
    <t>Regen wordt onweer</t>
  </si>
  <si>
    <t>Zon wordt regen</t>
  </si>
  <si>
    <t>Zon wordt onweer</t>
  </si>
  <si>
    <t>Onweer wordt regen</t>
  </si>
  <si>
    <t>Onweer wordt zon</t>
  </si>
  <si>
    <t>Kans</t>
  </si>
  <si>
    <t>Weersverandering</t>
  </si>
  <si>
    <r>
      <t>t</t>
    </r>
    <r>
      <rPr>
        <sz val="11"/>
        <color theme="1"/>
        <rFont val="Calibri"/>
        <family val="2"/>
        <scheme val="minor"/>
      </rPr>
      <t xml:space="preserve"> [min]</t>
    </r>
  </si>
  <si>
    <t>Tijdstap [min]</t>
  </si>
  <si>
    <t>Bestendig weer</t>
  </si>
  <si>
    <t>Regen</t>
  </si>
  <si>
    <t>Zon</t>
  </si>
  <si>
    <t>Onweer</t>
  </si>
  <si>
    <t>Deze kansen volgen uit de invoer</t>
  </si>
  <si>
    <t>N.B. Alle kansen moeten tussen 0 en 1 inliggen!</t>
  </si>
  <si>
    <t>R (random)</t>
  </si>
  <si>
    <t>T</t>
  </si>
  <si>
    <t>C12</t>
  </si>
  <si>
    <t>C13</t>
  </si>
  <si>
    <t>C21</t>
  </si>
  <si>
    <t>C23</t>
  </si>
  <si>
    <t>C31</t>
  </si>
  <si>
    <t>C32</t>
  </si>
  <si>
    <t>Overgang?</t>
  </si>
  <si>
    <t>Duur</t>
  </si>
  <si>
    <t>NT</t>
  </si>
  <si>
    <t>WP</t>
  </si>
  <si>
    <t>WPD</t>
  </si>
  <si>
    <t>Regen:</t>
  </si>
  <si>
    <t>Zon:</t>
  </si>
  <si>
    <t>Onweer:</t>
  </si>
  <si>
    <t>Totaal:</t>
  </si>
  <si>
    <t>tot. Duur</t>
  </si>
  <si>
    <t>#Periodes</t>
  </si>
  <si>
    <t>Rest</t>
  </si>
  <si>
    <t>Aandeel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</si>
</sst>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1" xfId="0" applyFont="1" applyFill="1" applyBorder="1"/>
    <xf numFmtId="0" fontId="0" fillId="0" borderId="4" xfId="0" applyBorder="1"/>
    <xf numFmtId="0" fontId="0" fillId="0" borderId="5" xfId="0" applyBorder="1"/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0" fillId="4" borderId="6" xfId="0" applyFill="1" applyBorder="1"/>
    <xf numFmtId="0" fontId="0" fillId="4" borderId="7" xfId="0" applyFill="1" applyBorder="1"/>
    <xf numFmtId="0" fontId="0" fillId="0" borderId="0" xfId="0" applyAlignment="1">
      <alignment horizontal="center"/>
    </xf>
    <xf numFmtId="0" fontId="0" fillId="5" borderId="0" xfId="0" applyFill="1"/>
    <xf numFmtId="0" fontId="0" fillId="3" borderId="0" xfId="0" applyFill="1"/>
    <xf numFmtId="0" fontId="6" fillId="3" borderId="0" xfId="0" applyFont="1" applyFill="1"/>
    <xf numFmtId="0" fontId="6" fillId="0" borderId="0" xfId="0" quotePrefix="1" applyFont="1"/>
    <xf numFmtId="164" fontId="0" fillId="0" borderId="0" xfId="1" applyNumberFormat="1" applyFont="1"/>
    <xf numFmtId="0" fontId="2" fillId="0" borderId="0" xfId="0" applyFont="1" applyFill="1"/>
    <xf numFmtId="164" fontId="2" fillId="0" borderId="0" xfId="1" applyNumberFormat="1" applyFont="1"/>
    <xf numFmtId="0" fontId="6" fillId="3" borderId="0" xfId="0" applyFont="1" applyFill="1" applyAlignment="1">
      <alignment horizontal="right"/>
    </xf>
    <xf numFmtId="0" fontId="7" fillId="0" borderId="0" xfId="0" applyFont="1" applyFill="1" applyBorder="1"/>
  </cellXfs>
  <cellStyles count="2">
    <cellStyle name="Normal" xfId="0" builtinId="0"/>
    <cellStyle name="Percent" xfId="1" builtinId="5"/>
  </cellStyles>
  <dxfs count="3">
    <dxf>
      <fill>
        <patternFill>
          <bgColor rgb="FF619DA3"/>
        </patternFill>
      </fill>
    </dxf>
    <dxf>
      <fill>
        <patternFill>
          <bgColor rgb="FFFFFF00"/>
        </patternFill>
      </fill>
    </dxf>
    <dxf>
      <font>
        <color theme="4" tint="0.79998168889431442"/>
      </font>
      <fill>
        <patternFill>
          <bgColor theme="1" tint="4.9989318521683403E-2"/>
        </patternFill>
      </fill>
    </dxf>
  </dxfs>
  <tableStyles count="0" defaultTableStyle="TableStyleMedium2" defaultPivotStyle="PivotStyleLight16"/>
  <colors>
    <mruColors>
      <color rgb="FF619DA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Weertype</c:v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Tijdeeksen!$P$2:$P$4</c:f>
              <c:strCache>
                <c:ptCount val="3"/>
                <c:pt idx="0">
                  <c:v>Regen:</c:v>
                </c:pt>
                <c:pt idx="1">
                  <c:v>Zon:</c:v>
                </c:pt>
                <c:pt idx="2">
                  <c:v>Onweer:</c:v>
                </c:pt>
              </c:strCache>
            </c:strRef>
          </c:cat>
          <c:val>
            <c:numRef>
              <c:f>Tijdeeksen!$T$2:$T$4</c:f>
              <c:numCache>
                <c:formatCode>0.0%</c:formatCode>
                <c:ptCount val="3"/>
                <c:pt idx="0">
                  <c:v>0.51249999999999996</c:v>
                </c:pt>
                <c:pt idx="1">
                  <c:v>0.3775</c:v>
                </c:pt>
                <c:pt idx="2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  <c:txPr>
        <a:bodyPr/>
        <a:lstStyle/>
        <a:p>
          <a:pPr rtl="0">
            <a:defRPr/>
          </a:pPr>
          <a:endParaRPr lang="nl-N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</xdr:rowOff>
    </xdr:from>
    <xdr:to>
      <xdr:col>0</xdr:col>
      <xdr:colOff>3865646</xdr:colOff>
      <xdr:row>11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28650"/>
          <a:ext cx="3837071" cy="1695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179471</xdr:colOff>
      <xdr:row>8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37071" cy="169545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9</xdr:row>
      <xdr:rowOff>157162</xdr:rowOff>
    </xdr:from>
    <xdr:to>
      <xdr:col>5</xdr:col>
      <xdr:colOff>381000</xdr:colOff>
      <xdr:row>24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/>
  </sheetViews>
  <sheetFormatPr defaultRowHeight="15" x14ac:dyDescent="0.25"/>
  <cols>
    <col min="1" max="1" width="108" bestFit="1" customWidth="1"/>
  </cols>
  <sheetData>
    <row r="1" spans="1:1" ht="18.75" x14ac:dyDescent="0.3">
      <c r="A1" s="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13" spans="1:1" x14ac:dyDescent="0.25">
      <c r="A13" t="s">
        <v>4</v>
      </c>
    </row>
    <row r="14" spans="1:1" x14ac:dyDescent="0.25">
      <c r="A14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L9"/>
  <sheetViews>
    <sheetView workbookViewId="0">
      <selection activeCell="I2" sqref="I2"/>
    </sheetView>
  </sheetViews>
  <sheetFormatPr defaultRowHeight="15" x14ac:dyDescent="0.25"/>
  <cols>
    <col min="8" max="8" width="19.85546875" bestFit="1" customWidth="1"/>
    <col min="11" max="11" width="16.140625" bestFit="1" customWidth="1"/>
  </cols>
  <sheetData>
    <row r="1" spans="8:12" ht="15.75" x14ac:dyDescent="0.25">
      <c r="H1" s="6" t="s">
        <v>12</v>
      </c>
      <c r="I1" s="7" t="s">
        <v>11</v>
      </c>
      <c r="K1" s="6" t="s">
        <v>15</v>
      </c>
      <c r="L1" s="7" t="s">
        <v>11</v>
      </c>
    </row>
    <row r="2" spans="8:12" x14ac:dyDescent="0.25">
      <c r="H2" s="4" t="s">
        <v>5</v>
      </c>
      <c r="I2" s="3">
        <v>0.3</v>
      </c>
      <c r="K2" s="4" t="s">
        <v>16</v>
      </c>
      <c r="L2" s="10">
        <f>1-PRZ-PRO</f>
        <v>0.6</v>
      </c>
    </row>
    <row r="3" spans="8:12" x14ac:dyDescent="0.25">
      <c r="H3" s="4" t="s">
        <v>6</v>
      </c>
      <c r="I3" s="3">
        <v>0.1</v>
      </c>
      <c r="K3" s="4" t="s">
        <v>17</v>
      </c>
      <c r="L3" s="10">
        <f>1-PZR-PZO</f>
        <v>0.39999999999999997</v>
      </c>
    </row>
    <row r="4" spans="8:12" x14ac:dyDescent="0.25">
      <c r="H4" s="4" t="s">
        <v>7</v>
      </c>
      <c r="I4" s="3">
        <v>0.4</v>
      </c>
      <c r="K4" s="5" t="s">
        <v>18</v>
      </c>
      <c r="L4" s="11">
        <f>1-POR-POZ</f>
        <v>0</v>
      </c>
    </row>
    <row r="5" spans="8:12" x14ac:dyDescent="0.25">
      <c r="H5" s="4" t="s">
        <v>8</v>
      </c>
      <c r="I5" s="3">
        <v>0.2</v>
      </c>
      <c r="K5" s="21" t="s">
        <v>19</v>
      </c>
    </row>
    <row r="6" spans="8:12" x14ac:dyDescent="0.25">
      <c r="H6" s="4" t="s">
        <v>9</v>
      </c>
      <c r="I6" s="3">
        <v>0.2</v>
      </c>
    </row>
    <row r="7" spans="8:12" x14ac:dyDescent="0.25">
      <c r="H7" s="5" t="s">
        <v>10</v>
      </c>
      <c r="I7" s="3">
        <v>0.8</v>
      </c>
      <c r="K7" s="2" t="s">
        <v>20</v>
      </c>
    </row>
    <row r="9" spans="8:12" x14ac:dyDescent="0.25">
      <c r="H9" s="9" t="s">
        <v>14</v>
      </c>
      <c r="I9" s="3">
        <v>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2"/>
  <sheetViews>
    <sheetView workbookViewId="0"/>
  </sheetViews>
  <sheetFormatPr defaultRowHeight="15" x14ac:dyDescent="0.25"/>
  <cols>
    <col min="2" max="2" width="10.85546875" bestFit="1" customWidth="1"/>
    <col min="3" max="3" width="6.5703125" customWidth="1"/>
    <col min="4" max="9" width="4.140625" bestFit="1" customWidth="1"/>
    <col min="10" max="10" width="10.42578125" bestFit="1" customWidth="1"/>
    <col min="11" max="11" width="3.42578125" bestFit="1" customWidth="1"/>
    <col min="13" max="13" width="9.85546875" bestFit="1" customWidth="1"/>
  </cols>
  <sheetData>
    <row r="1" spans="1:20" x14ac:dyDescent="0.25">
      <c r="A1" s="8" t="s">
        <v>13</v>
      </c>
      <c r="B1" t="s">
        <v>21</v>
      </c>
      <c r="C1" s="12" t="s">
        <v>22</v>
      </c>
      <c r="D1" s="12" t="s">
        <v>23</v>
      </c>
      <c r="E1" s="12" t="s">
        <v>24</v>
      </c>
      <c r="F1" s="12" t="s">
        <v>25</v>
      </c>
      <c r="G1" s="12" t="s">
        <v>26</v>
      </c>
      <c r="H1" s="12" t="s">
        <v>27</v>
      </c>
      <c r="I1" s="12" t="s">
        <v>28</v>
      </c>
      <c r="J1" t="s">
        <v>29</v>
      </c>
      <c r="K1" s="12" t="s">
        <v>31</v>
      </c>
      <c r="L1" s="12" t="s">
        <v>30</v>
      </c>
      <c r="M1" s="12" t="s">
        <v>32</v>
      </c>
      <c r="N1" s="12" t="s">
        <v>33</v>
      </c>
      <c r="P1" s="14"/>
      <c r="Q1" s="15" t="s">
        <v>39</v>
      </c>
      <c r="R1" s="15" t="s">
        <v>38</v>
      </c>
      <c r="S1" s="20" t="s">
        <v>40</v>
      </c>
      <c r="T1" s="20" t="s">
        <v>41</v>
      </c>
    </row>
    <row r="2" spans="1:20" x14ac:dyDescent="0.25">
      <c r="A2">
        <v>0</v>
      </c>
      <c r="B2">
        <f ca="1">RAND()</f>
        <v>0.15576335675905573</v>
      </c>
      <c r="C2" s="12">
        <v>1</v>
      </c>
      <c r="D2" s="12">
        <f ca="1">IF(AND(C2=1,B2&lt;PRZ),1,0)</f>
        <v>1</v>
      </c>
      <c r="E2" s="12">
        <f ca="1">IF(AND(C2=1,D2=0,B2&lt;PRZ+PRO),1,0)</f>
        <v>0</v>
      </c>
      <c r="F2" s="12">
        <f ca="1">IF(AND(C2=2,B2&lt;PZR),1,0)</f>
        <v>0</v>
      </c>
      <c r="G2" s="12">
        <f ca="1">IF(AND(C2=2,F2=0,B2&lt;PZR+PZO),1,0)</f>
        <v>0</v>
      </c>
      <c r="H2" s="12">
        <f ca="1">IF(AND(C2=3,B2&lt;POR),1,0)</f>
        <v>0</v>
      </c>
      <c r="I2" s="12">
        <f ca="1">IF(AND(C2=3,H2=0,B2&lt;POR+POZ),1,0)</f>
        <v>0</v>
      </c>
      <c r="J2" s="12">
        <f ca="1">SUM(D2:I2)</f>
        <v>1</v>
      </c>
      <c r="K2">
        <f ca="1">D2*2+E2*3+F2*1+G2*3+H2*1+I2*2</f>
        <v>2</v>
      </c>
      <c r="L2">
        <f>Tijdstap</f>
        <v>15</v>
      </c>
      <c r="M2">
        <f ca="1">IF(K2&lt;&gt;0,C2,"")</f>
        <v>1</v>
      </c>
      <c r="N2">
        <f ca="1">IF(J2&lt;&gt;0,Tijdstap,"")</f>
        <v>15</v>
      </c>
      <c r="P2" t="s">
        <v>34</v>
      </c>
      <c r="Q2">
        <f ca="1">COUNTIF(M2:M401,1)</f>
        <v>77</v>
      </c>
      <c r="R2">
        <f ca="1">SUMIF(M2:M401,1,N2:N401)</f>
        <v>3075</v>
      </c>
      <c r="S2">
        <f ca="1">IF(C401=1,A401+Tijdstap-R5,0)</f>
        <v>0</v>
      </c>
      <c r="T2" s="17">
        <f ca="1">(R2+S2)/$R$6</f>
        <v>0.51249999999999996</v>
      </c>
    </row>
    <row r="3" spans="1:20" x14ac:dyDescent="0.25">
      <c r="A3">
        <f>A2+Tijdstap</f>
        <v>15</v>
      </c>
      <c r="B3">
        <f t="shared" ref="B3:B66" ca="1" si="0">RAND()</f>
        <v>4.4078090127708025E-2</v>
      </c>
      <c r="C3" s="12">
        <f ca="1">IF(K2&lt;&gt;0,K2,C2)</f>
        <v>2</v>
      </c>
      <c r="D3" s="12">
        <f ca="1">IF(AND(C3=1,B3&lt;PRZ),1,0)</f>
        <v>0</v>
      </c>
      <c r="E3" s="12">
        <f ca="1">IF(AND(C3=1,D3=0,B3&lt;PRZ+PRO),1,0)</f>
        <v>0</v>
      </c>
      <c r="F3" s="12">
        <f ca="1">IF(AND(C3=2,B3&lt;PZR),1,0)</f>
        <v>1</v>
      </c>
      <c r="G3" s="12">
        <f ca="1">IF(AND(C3=2,F3=0,B3&lt;PZR+PZO),1,0)</f>
        <v>0</v>
      </c>
      <c r="H3" s="12">
        <f ca="1">IF(AND(C3=3,B3&lt;POR),1,0)</f>
        <v>0</v>
      </c>
      <c r="I3" s="12">
        <f ca="1">IF(AND(C3=3,H3=0,B3&lt;POR+POZ),1,0)</f>
        <v>0</v>
      </c>
      <c r="J3" s="12">
        <f t="shared" ref="J3:J9" ca="1" si="1">SUM(D3:I3)</f>
        <v>1</v>
      </c>
      <c r="K3">
        <f t="shared" ref="K3:K9" ca="1" si="2">D3*2+E3*3+F3*1+G3*3+H3*1+I3*2</f>
        <v>1</v>
      </c>
      <c r="L3">
        <f ca="1">IF(K3=0,L2+Tijdstap,Tijdstap)</f>
        <v>15</v>
      </c>
      <c r="M3">
        <f t="shared" ref="M3:M23" ca="1" si="3">IF(K3&lt;&gt;0,C3,"")</f>
        <v>2</v>
      </c>
      <c r="N3">
        <f ca="1">IF(J3&lt;&gt;0,L2,"")</f>
        <v>15</v>
      </c>
      <c r="P3" t="s">
        <v>35</v>
      </c>
      <c r="Q3">
        <f ca="1">COUNTIF(M2:M401,2)</f>
        <v>90</v>
      </c>
      <c r="R3">
        <f ca="1">SUMIF(M2:M401,2,N2:N401)</f>
        <v>2265</v>
      </c>
      <c r="S3">
        <f ca="1">IF(C401=2,A401+Tijdstap-R5,0)</f>
        <v>0</v>
      </c>
      <c r="T3" s="17">
        <f ca="1">(R3+S3)/$R$6</f>
        <v>0.3775</v>
      </c>
    </row>
    <row r="4" spans="1:20" x14ac:dyDescent="0.25">
      <c r="A4">
        <f>A3+Tijdstap</f>
        <v>30</v>
      </c>
      <c r="B4">
        <f t="shared" ca="1" si="0"/>
        <v>0.37867171831680879</v>
      </c>
      <c r="C4" s="12">
        <f t="shared" ref="C4:C9" ca="1" si="4">IF(K3&lt;&gt;0,K3,C3)</f>
        <v>1</v>
      </c>
      <c r="D4" s="12">
        <f ca="1">IF(AND(C4=1,B4&lt;PRZ),1,0)</f>
        <v>0</v>
      </c>
      <c r="E4" s="12">
        <f ca="1">IF(AND(C4=1,D4=0,B4&lt;PRZ+PRO),1,0)</f>
        <v>1</v>
      </c>
      <c r="F4" s="12">
        <f ca="1">IF(AND(C4=2,B4&lt;PZR),1,0)</f>
        <v>0</v>
      </c>
      <c r="G4" s="12">
        <f ca="1">IF(AND(C4=2,F4=0,B4&lt;PZR+PZO),1,0)</f>
        <v>0</v>
      </c>
      <c r="H4" s="12">
        <f ca="1">IF(AND(C4=3,B4&lt;POR),1,0)</f>
        <v>0</v>
      </c>
      <c r="I4" s="12">
        <f ca="1">IF(AND(C4=3,H4=0,B4&lt;POR+POZ),1,0)</f>
        <v>0</v>
      </c>
      <c r="J4" s="12">
        <f t="shared" ca="1" si="1"/>
        <v>1</v>
      </c>
      <c r="K4">
        <f t="shared" ca="1" si="2"/>
        <v>3</v>
      </c>
      <c r="L4">
        <f ca="1">IF(K4=0,L3+Tijdstap,Tijdstap)</f>
        <v>15</v>
      </c>
      <c r="M4">
        <f t="shared" ca="1" si="3"/>
        <v>1</v>
      </c>
      <c r="N4">
        <f t="shared" ref="N4:N67" ca="1" si="5">IF(J4&lt;&gt;0,L3,"")</f>
        <v>15</v>
      </c>
      <c r="P4" t="s">
        <v>36</v>
      </c>
      <c r="Q4">
        <f ca="1">COUNTIF(M2:M401,3)</f>
        <v>44</v>
      </c>
      <c r="R4">
        <f ca="1">SUMIF(M2:M401,3,N2:N401)</f>
        <v>660</v>
      </c>
      <c r="S4">
        <f ca="1">IF(C401=3,A401+Tijdstap-R5,0)</f>
        <v>0</v>
      </c>
      <c r="T4" s="17">
        <f ca="1">(R4+S4)/$R$6</f>
        <v>0.11</v>
      </c>
    </row>
    <row r="5" spans="1:20" x14ac:dyDescent="0.25">
      <c r="A5">
        <f>A4+Tijdstap</f>
        <v>45</v>
      </c>
      <c r="B5">
        <f t="shared" ca="1" si="0"/>
        <v>0.99264544942426247</v>
      </c>
      <c r="C5" s="12">
        <f t="shared" ca="1" si="4"/>
        <v>3</v>
      </c>
      <c r="D5" s="12">
        <f ca="1">IF(AND(C5=1,B5&lt;PRZ),1,0)</f>
        <v>0</v>
      </c>
      <c r="E5" s="12">
        <f ca="1">IF(AND(C5=1,D5=0,B5&lt;PRZ+PRO),1,0)</f>
        <v>0</v>
      </c>
      <c r="F5" s="12">
        <f ca="1">IF(AND(C5=2,B5&lt;PZR),1,0)</f>
        <v>0</v>
      </c>
      <c r="G5" s="12">
        <f ca="1">IF(AND(C5=2,F5=0,B5&lt;PZR+PZO),1,0)</f>
        <v>0</v>
      </c>
      <c r="H5" s="12">
        <f ca="1">IF(AND(C5=3,B5&lt;POR),1,0)</f>
        <v>0</v>
      </c>
      <c r="I5" s="12">
        <f ca="1">IF(AND(C5=3,H5=0,B5&lt;POR+POZ),1,0)</f>
        <v>1</v>
      </c>
      <c r="J5" s="12">
        <f t="shared" ca="1" si="1"/>
        <v>1</v>
      </c>
      <c r="K5">
        <f t="shared" ca="1" si="2"/>
        <v>2</v>
      </c>
      <c r="L5">
        <f ca="1">IF(K5=0,L4+Tijdstap,Tijdstap)</f>
        <v>15</v>
      </c>
      <c r="M5">
        <f t="shared" ca="1" si="3"/>
        <v>3</v>
      </c>
      <c r="N5">
        <f t="shared" ca="1" si="5"/>
        <v>15</v>
      </c>
      <c r="P5" s="2" t="s">
        <v>37</v>
      </c>
      <c r="Q5" s="2">
        <f ca="1">SUM(Q2:Q4)</f>
        <v>211</v>
      </c>
      <c r="R5" s="18">
        <f ca="1">SUM(R2:R4)</f>
        <v>6000</v>
      </c>
      <c r="S5" s="2">
        <f ca="1">SUM(S2:S4)</f>
        <v>0</v>
      </c>
      <c r="T5" s="19">
        <f ca="1">SUM(T2:T4)</f>
        <v>0.99999999999999989</v>
      </c>
    </row>
    <row r="6" spans="1:20" x14ac:dyDescent="0.25">
      <c r="A6">
        <f>A5+Tijdstap</f>
        <v>60</v>
      </c>
      <c r="B6">
        <f t="shared" ca="1" si="0"/>
        <v>8.134071774701046E-2</v>
      </c>
      <c r="C6" s="12">
        <f t="shared" ca="1" si="4"/>
        <v>2</v>
      </c>
      <c r="D6" s="12">
        <f ca="1">IF(AND(C6=1,B6&lt;PRZ),1,0)</f>
        <v>0</v>
      </c>
      <c r="E6" s="12">
        <f ca="1">IF(AND(C6=1,D6=0,B6&lt;PRZ+PRO),1,0)</f>
        <v>0</v>
      </c>
      <c r="F6" s="12">
        <f ca="1">IF(AND(C6=2,B6&lt;PZR),1,0)</f>
        <v>1</v>
      </c>
      <c r="G6" s="12">
        <f ca="1">IF(AND(C6=2,F6=0,B6&lt;PZR+PZO),1,0)</f>
        <v>0</v>
      </c>
      <c r="H6" s="12">
        <f ca="1">IF(AND(C6=3,B6&lt;POR),1,0)</f>
        <v>0</v>
      </c>
      <c r="I6" s="12">
        <f ca="1">IF(AND(C6=3,H6=0,B6&lt;POR+POZ),1,0)</f>
        <v>0</v>
      </c>
      <c r="J6" s="12">
        <f t="shared" ca="1" si="1"/>
        <v>1</v>
      </c>
      <c r="K6">
        <f t="shared" ca="1" si="2"/>
        <v>1</v>
      </c>
      <c r="L6">
        <f ca="1">IF(K6=0,L5+Tijdstap,Tijdstap)</f>
        <v>15</v>
      </c>
      <c r="M6">
        <f t="shared" ca="1" si="3"/>
        <v>2</v>
      </c>
      <c r="N6">
        <f t="shared" ca="1" si="5"/>
        <v>15</v>
      </c>
      <c r="R6" s="13">
        <f ca="1">R5+S5</f>
        <v>6000</v>
      </c>
      <c r="S6" s="16" t="str">
        <f>"&lt;= moet gelijk zijn aan "&amp;(A401+Tijdstap)</f>
        <v>&lt;= moet gelijk zijn aan 6000</v>
      </c>
    </row>
    <row r="7" spans="1:20" x14ac:dyDescent="0.25">
      <c r="A7">
        <f>A6+Tijdstap</f>
        <v>75</v>
      </c>
      <c r="B7">
        <f t="shared" ca="1" si="0"/>
        <v>0.52770468725282116</v>
      </c>
      <c r="C7" s="12">
        <f t="shared" ca="1" si="4"/>
        <v>1</v>
      </c>
      <c r="D7" s="12">
        <f ca="1">IF(AND(C7=1,B7&lt;PRZ),1,0)</f>
        <v>0</v>
      </c>
      <c r="E7" s="12">
        <f ca="1">IF(AND(C7=1,D7=0,B7&lt;PRZ+PRO),1,0)</f>
        <v>0</v>
      </c>
      <c r="F7" s="12">
        <f ca="1">IF(AND(C7=2,B7&lt;PZR),1,0)</f>
        <v>0</v>
      </c>
      <c r="G7" s="12">
        <f ca="1">IF(AND(C7=2,F7=0,B7&lt;PZR+PZO),1,0)</f>
        <v>0</v>
      </c>
      <c r="H7" s="12">
        <f ca="1">IF(AND(C7=3,B7&lt;POR),1,0)</f>
        <v>0</v>
      </c>
      <c r="I7" s="12">
        <f ca="1">IF(AND(C7=3,H7=0,B7&lt;POR+POZ),1,0)</f>
        <v>0</v>
      </c>
      <c r="J7" s="12">
        <f t="shared" ca="1" si="1"/>
        <v>0</v>
      </c>
      <c r="K7">
        <f t="shared" ca="1" si="2"/>
        <v>0</v>
      </c>
      <c r="L7">
        <f ca="1">IF(K7=0,L6+Tijdstap,Tijdstap)</f>
        <v>30</v>
      </c>
      <c r="M7" t="str">
        <f t="shared" ca="1" si="3"/>
        <v/>
      </c>
      <c r="N7" t="str">
        <f t="shared" ca="1" si="5"/>
        <v/>
      </c>
    </row>
    <row r="8" spans="1:20" x14ac:dyDescent="0.25">
      <c r="A8">
        <f>A7+Tijdstap</f>
        <v>90</v>
      </c>
      <c r="B8">
        <f t="shared" ca="1" si="0"/>
        <v>3.7820591366430567E-2</v>
      </c>
      <c r="C8" s="12">
        <f t="shared" ca="1" si="4"/>
        <v>1</v>
      </c>
      <c r="D8" s="12">
        <f ca="1">IF(AND(C8=1,B8&lt;PRZ),1,0)</f>
        <v>1</v>
      </c>
      <c r="E8" s="12">
        <f ca="1">IF(AND(C8=1,D8=0,B8&lt;PRZ+PRO),1,0)</f>
        <v>0</v>
      </c>
      <c r="F8" s="12">
        <f ca="1">IF(AND(C8=2,B8&lt;PZR),1,0)</f>
        <v>0</v>
      </c>
      <c r="G8" s="12">
        <f ca="1">IF(AND(C8=2,F8=0,B8&lt;PZR+PZO),1,0)</f>
        <v>0</v>
      </c>
      <c r="H8" s="12">
        <f ca="1">IF(AND(C8=3,B8&lt;POR),1,0)</f>
        <v>0</v>
      </c>
      <c r="I8" s="12">
        <f ca="1">IF(AND(C8=3,H8=0,B8&lt;POR+POZ),1,0)</f>
        <v>0</v>
      </c>
      <c r="J8" s="12">
        <f t="shared" ca="1" si="1"/>
        <v>1</v>
      </c>
      <c r="K8">
        <f t="shared" ca="1" si="2"/>
        <v>2</v>
      </c>
      <c r="L8">
        <f ca="1">IF(K8=0,L7+Tijdstap,Tijdstap)</f>
        <v>15</v>
      </c>
      <c r="M8">
        <f t="shared" ca="1" si="3"/>
        <v>1</v>
      </c>
      <c r="N8">
        <f t="shared" ca="1" si="5"/>
        <v>30</v>
      </c>
    </row>
    <row r="9" spans="1:20" x14ac:dyDescent="0.25">
      <c r="A9">
        <f>A8+Tijdstap</f>
        <v>105</v>
      </c>
      <c r="B9">
        <f t="shared" ca="1" si="0"/>
        <v>0.60203872658457802</v>
      </c>
      <c r="C9" s="12">
        <f t="shared" ca="1" si="4"/>
        <v>2</v>
      </c>
      <c r="D9" s="12">
        <f ca="1">IF(AND(C9=1,B9&lt;PRZ),1,0)</f>
        <v>0</v>
      </c>
      <c r="E9" s="12">
        <f ca="1">IF(AND(C9=1,D9=0,B9&lt;PRZ+PRO),1,0)</f>
        <v>0</v>
      </c>
      <c r="F9" s="12">
        <f ca="1">IF(AND(C9=2,B9&lt;PZR),1,0)</f>
        <v>0</v>
      </c>
      <c r="G9" s="12">
        <f ca="1">IF(AND(C9=2,F9=0,B9&lt;PZR+PZO),1,0)</f>
        <v>0</v>
      </c>
      <c r="H9" s="12">
        <f ca="1">IF(AND(C9=3,B9&lt;POR),1,0)</f>
        <v>0</v>
      </c>
      <c r="I9" s="12">
        <f ca="1">IF(AND(C9=3,H9=0,B9&lt;POR+POZ),1,0)</f>
        <v>0</v>
      </c>
      <c r="J9" s="12">
        <f t="shared" ca="1" si="1"/>
        <v>0</v>
      </c>
      <c r="K9">
        <f t="shared" ca="1" si="2"/>
        <v>0</v>
      </c>
      <c r="L9">
        <f ca="1">IF(K9=0,L8+Tijdstap,Tijdstap)</f>
        <v>30</v>
      </c>
      <c r="M9" t="str">
        <f t="shared" ca="1" si="3"/>
        <v/>
      </c>
      <c r="N9" t="str">
        <f t="shared" ca="1" si="5"/>
        <v/>
      </c>
    </row>
    <row r="10" spans="1:20" x14ac:dyDescent="0.25">
      <c r="A10">
        <f>A9+Tijdstap</f>
        <v>120</v>
      </c>
      <c r="B10">
        <f t="shared" ca="1" si="0"/>
        <v>0.13798449225938147</v>
      </c>
      <c r="C10" s="12">
        <f t="shared" ref="C10:C23" ca="1" si="6">IF(K9&lt;&gt;0,K9,C9)</f>
        <v>2</v>
      </c>
      <c r="D10" s="12">
        <f ca="1">IF(AND(C10=1,B10&lt;PRZ),1,0)</f>
        <v>0</v>
      </c>
      <c r="E10" s="12">
        <f ca="1">IF(AND(C10=1,D10=0,B10&lt;PRZ+PRO),1,0)</f>
        <v>0</v>
      </c>
      <c r="F10" s="12">
        <f ca="1">IF(AND(C10=2,B10&lt;PZR),1,0)</f>
        <v>1</v>
      </c>
      <c r="G10" s="12">
        <f ca="1">IF(AND(C10=2,F10=0,B10&lt;PZR+PZO),1,0)</f>
        <v>0</v>
      </c>
      <c r="H10" s="12">
        <f ca="1">IF(AND(C10=3,B10&lt;POR),1,0)</f>
        <v>0</v>
      </c>
      <c r="I10" s="12">
        <f ca="1">IF(AND(C10=3,H10=0,B10&lt;POR+POZ),1,0)</f>
        <v>0</v>
      </c>
      <c r="J10" s="12">
        <f t="shared" ref="J10:J23" ca="1" si="7">SUM(D10:I10)</f>
        <v>1</v>
      </c>
      <c r="K10">
        <f t="shared" ref="K10:K23" ca="1" si="8">D10*2+E10*3+F10*1+G10*3+H10*1+I10*2</f>
        <v>1</v>
      </c>
      <c r="L10">
        <f ca="1">IF(K10=0,L9+Tijdstap,Tijdstap)</f>
        <v>15</v>
      </c>
      <c r="M10">
        <f t="shared" ca="1" si="3"/>
        <v>2</v>
      </c>
      <c r="N10">
        <f t="shared" ca="1" si="5"/>
        <v>30</v>
      </c>
    </row>
    <row r="11" spans="1:20" x14ac:dyDescent="0.25">
      <c r="A11">
        <f>A10+Tijdstap</f>
        <v>135</v>
      </c>
      <c r="B11">
        <f t="shared" ca="1" si="0"/>
        <v>0.22760641754713717</v>
      </c>
      <c r="C11" s="12">
        <f t="shared" ca="1" si="6"/>
        <v>1</v>
      </c>
      <c r="D11" s="12">
        <f ca="1">IF(AND(C11=1,B11&lt;PRZ),1,0)</f>
        <v>1</v>
      </c>
      <c r="E11" s="12">
        <f ca="1">IF(AND(C11=1,D11=0,B11&lt;PRZ+PRO),1,0)</f>
        <v>0</v>
      </c>
      <c r="F11" s="12">
        <f ca="1">IF(AND(C11=2,B11&lt;PZR),1,0)</f>
        <v>0</v>
      </c>
      <c r="G11" s="12">
        <f ca="1">IF(AND(C11=2,F11=0,B11&lt;PZR+PZO),1,0)</f>
        <v>0</v>
      </c>
      <c r="H11" s="12">
        <f ca="1">IF(AND(C11=3,B11&lt;POR),1,0)</f>
        <v>0</v>
      </c>
      <c r="I11" s="12">
        <f ca="1">IF(AND(C11=3,H11=0,B11&lt;POR+POZ),1,0)</f>
        <v>0</v>
      </c>
      <c r="J11" s="12">
        <f t="shared" ca="1" si="7"/>
        <v>1</v>
      </c>
      <c r="K11">
        <f t="shared" ca="1" si="8"/>
        <v>2</v>
      </c>
      <c r="L11">
        <f ca="1">IF(K11=0,L10+Tijdstap,Tijdstap)</f>
        <v>15</v>
      </c>
      <c r="M11">
        <f t="shared" ca="1" si="3"/>
        <v>1</v>
      </c>
      <c r="N11">
        <f t="shared" ca="1" si="5"/>
        <v>15</v>
      </c>
    </row>
    <row r="12" spans="1:20" x14ac:dyDescent="0.25">
      <c r="A12">
        <f>A11+Tijdstap</f>
        <v>150</v>
      </c>
      <c r="B12">
        <f t="shared" ca="1" si="0"/>
        <v>0.94331509535214819</v>
      </c>
      <c r="C12" s="12">
        <f t="shared" ca="1" si="6"/>
        <v>2</v>
      </c>
      <c r="D12" s="12">
        <f ca="1">IF(AND(C12=1,B12&lt;PRZ),1,0)</f>
        <v>0</v>
      </c>
      <c r="E12" s="12">
        <f ca="1">IF(AND(C12=1,D12=0,B12&lt;PRZ+PRO),1,0)</f>
        <v>0</v>
      </c>
      <c r="F12" s="12">
        <f ca="1">IF(AND(C12=2,B12&lt;PZR),1,0)</f>
        <v>0</v>
      </c>
      <c r="G12" s="12">
        <f ca="1">IF(AND(C12=2,F12=0,B12&lt;PZR+PZO),1,0)</f>
        <v>0</v>
      </c>
      <c r="H12" s="12">
        <f ca="1">IF(AND(C12=3,B12&lt;POR),1,0)</f>
        <v>0</v>
      </c>
      <c r="I12" s="12">
        <f ca="1">IF(AND(C12=3,H12=0,B12&lt;POR+POZ),1,0)</f>
        <v>0</v>
      </c>
      <c r="J12" s="12">
        <f t="shared" ca="1" si="7"/>
        <v>0</v>
      </c>
      <c r="K12">
        <f t="shared" ca="1" si="8"/>
        <v>0</v>
      </c>
      <c r="L12">
        <f ca="1">IF(K12=0,L11+Tijdstap,Tijdstap)</f>
        <v>30</v>
      </c>
      <c r="M12" t="str">
        <f t="shared" ca="1" si="3"/>
        <v/>
      </c>
      <c r="N12" t="str">
        <f t="shared" ca="1" si="5"/>
        <v/>
      </c>
    </row>
    <row r="13" spans="1:20" x14ac:dyDescent="0.25">
      <c r="A13">
        <f>A12+Tijdstap</f>
        <v>165</v>
      </c>
      <c r="B13">
        <f t="shared" ca="1" si="0"/>
        <v>0.3380868277176019</v>
      </c>
      <c r="C13" s="12">
        <f t="shared" ca="1" si="6"/>
        <v>2</v>
      </c>
      <c r="D13" s="12">
        <f ca="1">IF(AND(C13=1,B13&lt;PRZ),1,0)</f>
        <v>0</v>
      </c>
      <c r="E13" s="12">
        <f ca="1">IF(AND(C13=1,D13=0,B13&lt;PRZ+PRO),1,0)</f>
        <v>0</v>
      </c>
      <c r="F13" s="12">
        <f ca="1">IF(AND(C13=2,B13&lt;PZR),1,0)</f>
        <v>1</v>
      </c>
      <c r="G13" s="12">
        <f ca="1">IF(AND(C13=2,F13=0,B13&lt;PZR+PZO),1,0)</f>
        <v>0</v>
      </c>
      <c r="H13" s="12">
        <f ca="1">IF(AND(C13=3,B13&lt;POR),1,0)</f>
        <v>0</v>
      </c>
      <c r="I13" s="12">
        <f ca="1">IF(AND(C13=3,H13=0,B13&lt;POR+POZ),1,0)</f>
        <v>0</v>
      </c>
      <c r="J13" s="12">
        <f t="shared" ca="1" si="7"/>
        <v>1</v>
      </c>
      <c r="K13">
        <f t="shared" ca="1" si="8"/>
        <v>1</v>
      </c>
      <c r="L13">
        <f ca="1">IF(K13=0,L12+Tijdstap,Tijdstap)</f>
        <v>15</v>
      </c>
      <c r="M13">
        <f t="shared" ca="1" si="3"/>
        <v>2</v>
      </c>
      <c r="N13">
        <f t="shared" ca="1" si="5"/>
        <v>30</v>
      </c>
    </row>
    <row r="14" spans="1:20" x14ac:dyDescent="0.25">
      <c r="A14">
        <f>A13+Tijdstap</f>
        <v>180</v>
      </c>
      <c r="B14">
        <f t="shared" ca="1" si="0"/>
        <v>0.87452522077776995</v>
      </c>
      <c r="C14" s="12">
        <f t="shared" ca="1" si="6"/>
        <v>1</v>
      </c>
      <c r="D14" s="12">
        <f ca="1">IF(AND(C14=1,B14&lt;PRZ),1,0)</f>
        <v>0</v>
      </c>
      <c r="E14" s="12">
        <f ca="1">IF(AND(C14=1,D14=0,B14&lt;PRZ+PRO),1,0)</f>
        <v>0</v>
      </c>
      <c r="F14" s="12">
        <f ca="1">IF(AND(C14=2,B14&lt;PZR),1,0)</f>
        <v>0</v>
      </c>
      <c r="G14" s="12">
        <f ca="1">IF(AND(C14=2,F14=0,B14&lt;PZR+PZO),1,0)</f>
        <v>0</v>
      </c>
      <c r="H14" s="12">
        <f ca="1">IF(AND(C14=3,B14&lt;POR),1,0)</f>
        <v>0</v>
      </c>
      <c r="I14" s="12">
        <f ca="1">IF(AND(C14=3,H14=0,B14&lt;POR+POZ),1,0)</f>
        <v>0</v>
      </c>
      <c r="J14" s="12">
        <f t="shared" ca="1" si="7"/>
        <v>0</v>
      </c>
      <c r="K14">
        <f t="shared" ca="1" si="8"/>
        <v>0</v>
      </c>
      <c r="L14">
        <f ca="1">IF(K14=0,L13+Tijdstap,Tijdstap)</f>
        <v>30</v>
      </c>
      <c r="M14" t="str">
        <f t="shared" ca="1" si="3"/>
        <v/>
      </c>
      <c r="N14" t="str">
        <f t="shared" ca="1" si="5"/>
        <v/>
      </c>
    </row>
    <row r="15" spans="1:20" x14ac:dyDescent="0.25">
      <c r="A15">
        <f>A14+Tijdstap</f>
        <v>195</v>
      </c>
      <c r="B15">
        <f t="shared" ca="1" si="0"/>
        <v>0.65939679637063586</v>
      </c>
      <c r="C15" s="12">
        <f t="shared" ca="1" si="6"/>
        <v>1</v>
      </c>
      <c r="D15" s="12">
        <f ca="1">IF(AND(C15=1,B15&lt;PRZ),1,0)</f>
        <v>0</v>
      </c>
      <c r="E15" s="12">
        <f ca="1">IF(AND(C15=1,D15=0,B15&lt;PRZ+PRO),1,0)</f>
        <v>0</v>
      </c>
      <c r="F15" s="12">
        <f ca="1">IF(AND(C15=2,B15&lt;PZR),1,0)</f>
        <v>0</v>
      </c>
      <c r="G15" s="12">
        <f ca="1">IF(AND(C15=2,F15=0,B15&lt;PZR+PZO),1,0)</f>
        <v>0</v>
      </c>
      <c r="H15" s="12">
        <f ca="1">IF(AND(C15=3,B15&lt;POR),1,0)</f>
        <v>0</v>
      </c>
      <c r="I15" s="12">
        <f ca="1">IF(AND(C15=3,H15=0,B15&lt;POR+POZ),1,0)</f>
        <v>0</v>
      </c>
      <c r="J15" s="12">
        <f t="shared" ca="1" si="7"/>
        <v>0</v>
      </c>
      <c r="K15">
        <f t="shared" ca="1" si="8"/>
        <v>0</v>
      </c>
      <c r="L15">
        <f ca="1">IF(K15=0,L14+Tijdstap,Tijdstap)</f>
        <v>45</v>
      </c>
      <c r="M15" t="str">
        <f t="shared" ca="1" si="3"/>
        <v/>
      </c>
      <c r="N15" t="str">
        <f t="shared" ca="1" si="5"/>
        <v/>
      </c>
    </row>
    <row r="16" spans="1:20" x14ac:dyDescent="0.25">
      <c r="A16">
        <f>A15+Tijdstap</f>
        <v>210</v>
      </c>
      <c r="B16">
        <f t="shared" ca="1" si="0"/>
        <v>0.42449402308702988</v>
      </c>
      <c r="C16" s="12">
        <f t="shared" ca="1" si="6"/>
        <v>1</v>
      </c>
      <c r="D16" s="12">
        <f ca="1">IF(AND(C16=1,B16&lt;PRZ),1,0)</f>
        <v>0</v>
      </c>
      <c r="E16" s="12">
        <f ca="1">IF(AND(C16=1,D16=0,B16&lt;PRZ+PRO),1,0)</f>
        <v>0</v>
      </c>
      <c r="F16" s="12">
        <f ca="1">IF(AND(C16=2,B16&lt;PZR),1,0)</f>
        <v>0</v>
      </c>
      <c r="G16" s="12">
        <f ca="1">IF(AND(C16=2,F16=0,B16&lt;PZR+PZO),1,0)</f>
        <v>0</v>
      </c>
      <c r="H16" s="12">
        <f ca="1">IF(AND(C16=3,B16&lt;POR),1,0)</f>
        <v>0</v>
      </c>
      <c r="I16" s="12">
        <f ca="1">IF(AND(C16=3,H16=0,B16&lt;POR+POZ),1,0)</f>
        <v>0</v>
      </c>
      <c r="J16" s="12">
        <f t="shared" ca="1" si="7"/>
        <v>0</v>
      </c>
      <c r="K16">
        <f t="shared" ca="1" si="8"/>
        <v>0</v>
      </c>
      <c r="L16">
        <f ca="1">IF(K16=0,L15+Tijdstap,Tijdstap)</f>
        <v>60</v>
      </c>
      <c r="M16" t="str">
        <f t="shared" ca="1" si="3"/>
        <v/>
      </c>
      <c r="N16" t="str">
        <f t="shared" ca="1" si="5"/>
        <v/>
      </c>
    </row>
    <row r="17" spans="1:14" x14ac:dyDescent="0.25">
      <c r="A17">
        <f>A16+Tijdstap</f>
        <v>225</v>
      </c>
      <c r="B17">
        <f t="shared" ca="1" si="0"/>
        <v>0.27667808979287545</v>
      </c>
      <c r="C17" s="12">
        <f t="shared" ca="1" si="6"/>
        <v>1</v>
      </c>
      <c r="D17" s="12">
        <f ca="1">IF(AND(C17=1,B17&lt;PRZ),1,0)</f>
        <v>1</v>
      </c>
      <c r="E17" s="12">
        <f ca="1">IF(AND(C17=1,D17=0,B17&lt;PRZ+PRO),1,0)</f>
        <v>0</v>
      </c>
      <c r="F17" s="12">
        <f ca="1">IF(AND(C17=2,B17&lt;PZR),1,0)</f>
        <v>0</v>
      </c>
      <c r="G17" s="12">
        <f ca="1">IF(AND(C17=2,F17=0,B17&lt;PZR+PZO),1,0)</f>
        <v>0</v>
      </c>
      <c r="H17" s="12">
        <f ca="1">IF(AND(C17=3,B17&lt;POR),1,0)</f>
        <v>0</v>
      </c>
      <c r="I17" s="12">
        <f ca="1">IF(AND(C17=3,H17=0,B17&lt;POR+POZ),1,0)</f>
        <v>0</v>
      </c>
      <c r="J17" s="12">
        <f t="shared" ca="1" si="7"/>
        <v>1</v>
      </c>
      <c r="K17">
        <f t="shared" ca="1" si="8"/>
        <v>2</v>
      </c>
      <c r="L17">
        <f ca="1">IF(K17=0,L16+Tijdstap,Tijdstap)</f>
        <v>15</v>
      </c>
      <c r="M17">
        <f t="shared" ca="1" si="3"/>
        <v>1</v>
      </c>
      <c r="N17">
        <f t="shared" ca="1" si="5"/>
        <v>60</v>
      </c>
    </row>
    <row r="18" spans="1:14" x14ac:dyDescent="0.25">
      <c r="A18">
        <f>A17+Tijdstap</f>
        <v>240</v>
      </c>
      <c r="B18">
        <f t="shared" ca="1" si="0"/>
        <v>0.59204762891301199</v>
      </c>
      <c r="C18" s="12">
        <f t="shared" ca="1" si="6"/>
        <v>2</v>
      </c>
      <c r="D18" s="12">
        <f ca="1">IF(AND(C18=1,B18&lt;PRZ),1,0)</f>
        <v>0</v>
      </c>
      <c r="E18" s="12">
        <f ca="1">IF(AND(C18=1,D18=0,B18&lt;PRZ+PRO),1,0)</f>
        <v>0</v>
      </c>
      <c r="F18" s="12">
        <f ca="1">IF(AND(C18=2,B18&lt;PZR),1,0)</f>
        <v>0</v>
      </c>
      <c r="G18" s="12">
        <f ca="1">IF(AND(C18=2,F18=0,B18&lt;PZR+PZO),1,0)</f>
        <v>1</v>
      </c>
      <c r="H18" s="12">
        <f ca="1">IF(AND(C18=3,B18&lt;POR),1,0)</f>
        <v>0</v>
      </c>
      <c r="I18" s="12">
        <f ca="1">IF(AND(C18=3,H18=0,B18&lt;POR+POZ),1,0)</f>
        <v>0</v>
      </c>
      <c r="J18" s="12">
        <f t="shared" ca="1" si="7"/>
        <v>1</v>
      </c>
      <c r="K18">
        <f t="shared" ca="1" si="8"/>
        <v>3</v>
      </c>
      <c r="L18">
        <f ca="1">IF(K18=0,L17+Tijdstap,Tijdstap)</f>
        <v>15</v>
      </c>
      <c r="M18">
        <f t="shared" ca="1" si="3"/>
        <v>2</v>
      </c>
      <c r="N18">
        <f t="shared" ca="1" si="5"/>
        <v>15</v>
      </c>
    </row>
    <row r="19" spans="1:14" x14ac:dyDescent="0.25">
      <c r="A19">
        <f>A18+Tijdstap</f>
        <v>255</v>
      </c>
      <c r="B19">
        <f t="shared" ca="1" si="0"/>
        <v>0.10839799525337102</v>
      </c>
      <c r="C19" s="12">
        <f t="shared" ca="1" si="6"/>
        <v>3</v>
      </c>
      <c r="D19" s="12">
        <f ca="1">IF(AND(C19=1,B19&lt;PRZ),1,0)</f>
        <v>0</v>
      </c>
      <c r="E19" s="12">
        <f ca="1">IF(AND(C19=1,D19=0,B19&lt;PRZ+PRO),1,0)</f>
        <v>0</v>
      </c>
      <c r="F19" s="12">
        <f ca="1">IF(AND(C19=2,B19&lt;PZR),1,0)</f>
        <v>0</v>
      </c>
      <c r="G19" s="12">
        <f ca="1">IF(AND(C19=2,F19=0,B19&lt;PZR+PZO),1,0)</f>
        <v>0</v>
      </c>
      <c r="H19" s="12">
        <f ca="1">IF(AND(C19=3,B19&lt;POR),1,0)</f>
        <v>1</v>
      </c>
      <c r="I19" s="12">
        <f ca="1">IF(AND(C19=3,H19=0,B19&lt;POR+POZ),1,0)</f>
        <v>0</v>
      </c>
      <c r="J19" s="12">
        <f t="shared" ca="1" si="7"/>
        <v>1</v>
      </c>
      <c r="K19">
        <f t="shared" ca="1" si="8"/>
        <v>1</v>
      </c>
      <c r="L19">
        <f ca="1">IF(K19=0,L18+Tijdstap,Tijdstap)</f>
        <v>15</v>
      </c>
      <c r="M19">
        <f t="shared" ca="1" si="3"/>
        <v>3</v>
      </c>
      <c r="N19">
        <f t="shared" ca="1" si="5"/>
        <v>15</v>
      </c>
    </row>
    <row r="20" spans="1:14" x14ac:dyDescent="0.25">
      <c r="A20">
        <f>A19+Tijdstap</f>
        <v>270</v>
      </c>
      <c r="B20">
        <f t="shared" ca="1" si="0"/>
        <v>0.80666969751967166</v>
      </c>
      <c r="C20" s="12">
        <f t="shared" ca="1" si="6"/>
        <v>1</v>
      </c>
      <c r="D20" s="12">
        <f ca="1">IF(AND(C20=1,B20&lt;PRZ),1,0)</f>
        <v>0</v>
      </c>
      <c r="E20" s="12">
        <f ca="1">IF(AND(C20=1,D20=0,B20&lt;PRZ+PRO),1,0)</f>
        <v>0</v>
      </c>
      <c r="F20" s="12">
        <f ca="1">IF(AND(C20=2,B20&lt;PZR),1,0)</f>
        <v>0</v>
      </c>
      <c r="G20" s="12">
        <f ca="1">IF(AND(C20=2,F20=0,B20&lt;PZR+PZO),1,0)</f>
        <v>0</v>
      </c>
      <c r="H20" s="12">
        <f ca="1">IF(AND(C20=3,B20&lt;POR),1,0)</f>
        <v>0</v>
      </c>
      <c r="I20" s="12">
        <f ca="1">IF(AND(C20=3,H20=0,B20&lt;POR+POZ),1,0)</f>
        <v>0</v>
      </c>
      <c r="J20" s="12">
        <f t="shared" ca="1" si="7"/>
        <v>0</v>
      </c>
      <c r="K20">
        <f t="shared" ca="1" si="8"/>
        <v>0</v>
      </c>
      <c r="L20">
        <f ca="1">IF(K20=0,L19+Tijdstap,Tijdstap)</f>
        <v>30</v>
      </c>
      <c r="M20" t="str">
        <f t="shared" ca="1" si="3"/>
        <v/>
      </c>
      <c r="N20" t="str">
        <f t="shared" ca="1" si="5"/>
        <v/>
      </c>
    </row>
    <row r="21" spans="1:14" x14ac:dyDescent="0.25">
      <c r="A21">
        <f>A20+Tijdstap</f>
        <v>285</v>
      </c>
      <c r="B21">
        <f t="shared" ca="1" si="0"/>
        <v>0.98769338322136646</v>
      </c>
      <c r="C21" s="12">
        <f t="shared" ca="1" si="6"/>
        <v>1</v>
      </c>
      <c r="D21" s="12">
        <f ca="1">IF(AND(C21=1,B21&lt;PRZ),1,0)</f>
        <v>0</v>
      </c>
      <c r="E21" s="12">
        <f ca="1">IF(AND(C21=1,D21=0,B21&lt;PRZ+PRO),1,0)</f>
        <v>0</v>
      </c>
      <c r="F21" s="12">
        <f ca="1">IF(AND(C21=2,B21&lt;PZR),1,0)</f>
        <v>0</v>
      </c>
      <c r="G21" s="12">
        <f ca="1">IF(AND(C21=2,F21=0,B21&lt;PZR+PZO),1,0)</f>
        <v>0</v>
      </c>
      <c r="H21" s="12">
        <f ca="1">IF(AND(C21=3,B21&lt;POR),1,0)</f>
        <v>0</v>
      </c>
      <c r="I21" s="12">
        <f ca="1">IF(AND(C21=3,H21=0,B21&lt;POR+POZ),1,0)</f>
        <v>0</v>
      </c>
      <c r="J21" s="12">
        <f t="shared" ca="1" si="7"/>
        <v>0</v>
      </c>
      <c r="K21">
        <f t="shared" ca="1" si="8"/>
        <v>0</v>
      </c>
      <c r="L21">
        <f ca="1">IF(K21=0,L20+Tijdstap,Tijdstap)</f>
        <v>45</v>
      </c>
      <c r="M21" t="str">
        <f t="shared" ca="1" si="3"/>
        <v/>
      </c>
      <c r="N21" t="str">
        <f t="shared" ca="1" si="5"/>
        <v/>
      </c>
    </row>
    <row r="22" spans="1:14" x14ac:dyDescent="0.25">
      <c r="A22">
        <f>A21+Tijdstap</f>
        <v>300</v>
      </c>
      <c r="B22">
        <f t="shared" ca="1" si="0"/>
        <v>0.7988750303553328</v>
      </c>
      <c r="C22" s="12">
        <f t="shared" ca="1" si="6"/>
        <v>1</v>
      </c>
      <c r="D22" s="12">
        <f ca="1">IF(AND(C22=1,B22&lt;PRZ),1,0)</f>
        <v>0</v>
      </c>
      <c r="E22" s="12">
        <f ca="1">IF(AND(C22=1,D22=0,B22&lt;PRZ+PRO),1,0)</f>
        <v>0</v>
      </c>
      <c r="F22" s="12">
        <f ca="1">IF(AND(C22=2,B22&lt;PZR),1,0)</f>
        <v>0</v>
      </c>
      <c r="G22" s="12">
        <f ca="1">IF(AND(C22=2,F22=0,B22&lt;PZR+PZO),1,0)</f>
        <v>0</v>
      </c>
      <c r="H22" s="12">
        <f ca="1">IF(AND(C22=3,B22&lt;POR),1,0)</f>
        <v>0</v>
      </c>
      <c r="I22" s="12">
        <f ca="1">IF(AND(C22=3,H22=0,B22&lt;POR+POZ),1,0)</f>
        <v>0</v>
      </c>
      <c r="J22" s="12">
        <f t="shared" ca="1" si="7"/>
        <v>0</v>
      </c>
      <c r="K22">
        <f t="shared" ca="1" si="8"/>
        <v>0</v>
      </c>
      <c r="L22">
        <f ca="1">IF(K22=0,L21+Tijdstap,Tijdstap)</f>
        <v>60</v>
      </c>
      <c r="M22" t="str">
        <f t="shared" ca="1" si="3"/>
        <v/>
      </c>
      <c r="N22" t="str">
        <f t="shared" ca="1" si="5"/>
        <v/>
      </c>
    </row>
    <row r="23" spans="1:14" x14ac:dyDescent="0.25">
      <c r="A23">
        <f>A22+Tijdstap</f>
        <v>315</v>
      </c>
      <c r="B23">
        <f t="shared" ca="1" si="0"/>
        <v>0.70072790328424128</v>
      </c>
      <c r="C23" s="12">
        <f t="shared" ca="1" si="6"/>
        <v>1</v>
      </c>
      <c r="D23" s="12">
        <f ca="1">IF(AND(C23=1,B23&lt;PRZ),1,0)</f>
        <v>0</v>
      </c>
      <c r="E23" s="12">
        <f ca="1">IF(AND(C23=1,D23=0,B23&lt;PRZ+PRO),1,0)</f>
        <v>0</v>
      </c>
      <c r="F23" s="12">
        <f ca="1">IF(AND(C23=2,B23&lt;PZR),1,0)</f>
        <v>0</v>
      </c>
      <c r="G23" s="12">
        <f ca="1">IF(AND(C23=2,F23=0,B23&lt;PZR+PZO),1,0)</f>
        <v>0</v>
      </c>
      <c r="H23" s="12">
        <f ca="1">IF(AND(C23=3,B23&lt;POR),1,0)</f>
        <v>0</v>
      </c>
      <c r="I23" s="12">
        <f ca="1">IF(AND(C23=3,H23=0,B23&lt;POR+POZ),1,0)</f>
        <v>0</v>
      </c>
      <c r="J23" s="12">
        <f t="shared" ca="1" si="7"/>
        <v>0</v>
      </c>
      <c r="K23">
        <f t="shared" ca="1" si="8"/>
        <v>0</v>
      </c>
      <c r="L23">
        <f ca="1">IF(K23=0,L22+Tijdstap,Tijdstap)</f>
        <v>75</v>
      </c>
      <c r="M23" t="str">
        <f t="shared" ca="1" si="3"/>
        <v/>
      </c>
      <c r="N23" t="str">
        <f t="shared" ca="1" si="5"/>
        <v/>
      </c>
    </row>
    <row r="24" spans="1:14" x14ac:dyDescent="0.25">
      <c r="A24">
        <f>A23+Tijdstap</f>
        <v>330</v>
      </c>
      <c r="B24">
        <f t="shared" ca="1" si="0"/>
        <v>5.2538330799010824E-2</v>
      </c>
      <c r="C24" s="12">
        <f t="shared" ref="C24:C87" ca="1" si="9">IF(K23&lt;&gt;0,K23,C23)</f>
        <v>1</v>
      </c>
      <c r="D24" s="12">
        <f ca="1">IF(AND(C24=1,B24&lt;PRZ),1,0)</f>
        <v>1</v>
      </c>
      <c r="E24" s="12">
        <f ca="1">IF(AND(C24=1,D24=0,B24&lt;PRZ+PRO),1,0)</f>
        <v>0</v>
      </c>
      <c r="F24" s="12">
        <f ca="1">IF(AND(C24=2,B24&lt;PZR),1,0)</f>
        <v>0</v>
      </c>
      <c r="G24" s="12">
        <f ca="1">IF(AND(C24=2,F24=0,B24&lt;PZR+PZO),1,0)</f>
        <v>0</v>
      </c>
      <c r="H24" s="12">
        <f ca="1">IF(AND(C24=3,B24&lt;POR),1,0)</f>
        <v>0</v>
      </c>
      <c r="I24" s="12">
        <f ca="1">IF(AND(C24=3,H24=0,B24&lt;POR+POZ),1,0)</f>
        <v>0</v>
      </c>
      <c r="J24" s="12">
        <f t="shared" ref="J24:J87" ca="1" si="10">SUM(D24:I24)</f>
        <v>1</v>
      </c>
      <c r="K24">
        <f t="shared" ref="K24:K87" ca="1" si="11">D24*2+E24*3+F24*1+G24*3+H24*1+I24*2</f>
        <v>2</v>
      </c>
      <c r="L24">
        <f ca="1">IF(K24=0,L23+Tijdstap,Tijdstap)</f>
        <v>15</v>
      </c>
      <c r="M24">
        <f t="shared" ref="M24:M87" ca="1" si="12">IF(K24&lt;&gt;0,C24,"")</f>
        <v>1</v>
      </c>
      <c r="N24">
        <f t="shared" ca="1" si="5"/>
        <v>75</v>
      </c>
    </row>
    <row r="25" spans="1:14" x14ac:dyDescent="0.25">
      <c r="A25">
        <f>A24+Tijdstap</f>
        <v>345</v>
      </c>
      <c r="B25">
        <f t="shared" ca="1" si="0"/>
        <v>6.1682518395737351E-2</v>
      </c>
      <c r="C25" s="12">
        <f t="shared" ca="1" si="9"/>
        <v>2</v>
      </c>
      <c r="D25" s="12">
        <f ca="1">IF(AND(C25=1,B25&lt;PRZ),1,0)</f>
        <v>0</v>
      </c>
      <c r="E25" s="12">
        <f ca="1">IF(AND(C25=1,D25=0,B25&lt;PRZ+PRO),1,0)</f>
        <v>0</v>
      </c>
      <c r="F25" s="12">
        <f ca="1">IF(AND(C25=2,B25&lt;PZR),1,0)</f>
        <v>1</v>
      </c>
      <c r="G25" s="12">
        <f ca="1">IF(AND(C25=2,F25=0,B25&lt;PZR+PZO),1,0)</f>
        <v>0</v>
      </c>
      <c r="H25" s="12">
        <f ca="1">IF(AND(C25=3,B25&lt;POR),1,0)</f>
        <v>0</v>
      </c>
      <c r="I25" s="12">
        <f ca="1">IF(AND(C25=3,H25=0,B25&lt;POR+POZ),1,0)</f>
        <v>0</v>
      </c>
      <c r="J25" s="12">
        <f t="shared" ca="1" si="10"/>
        <v>1</v>
      </c>
      <c r="K25">
        <f t="shared" ca="1" si="11"/>
        <v>1</v>
      </c>
      <c r="L25">
        <f ca="1">IF(K25=0,L24+Tijdstap,Tijdstap)</f>
        <v>15</v>
      </c>
      <c r="M25">
        <f t="shared" ca="1" si="12"/>
        <v>2</v>
      </c>
      <c r="N25">
        <f t="shared" ca="1" si="5"/>
        <v>15</v>
      </c>
    </row>
    <row r="26" spans="1:14" x14ac:dyDescent="0.25">
      <c r="A26">
        <f>A25+Tijdstap</f>
        <v>360</v>
      </c>
      <c r="B26">
        <f t="shared" ca="1" si="0"/>
        <v>0.60655585542262658</v>
      </c>
      <c r="C26" s="12">
        <f t="shared" ca="1" si="9"/>
        <v>1</v>
      </c>
      <c r="D26" s="12">
        <f ca="1">IF(AND(C26=1,B26&lt;PRZ),1,0)</f>
        <v>0</v>
      </c>
      <c r="E26" s="12">
        <f ca="1">IF(AND(C26=1,D26=0,B26&lt;PRZ+PRO),1,0)</f>
        <v>0</v>
      </c>
      <c r="F26" s="12">
        <f ca="1">IF(AND(C26=2,B26&lt;PZR),1,0)</f>
        <v>0</v>
      </c>
      <c r="G26" s="12">
        <f ca="1">IF(AND(C26=2,F26=0,B26&lt;PZR+PZO),1,0)</f>
        <v>0</v>
      </c>
      <c r="H26" s="12">
        <f ca="1">IF(AND(C26=3,B26&lt;POR),1,0)</f>
        <v>0</v>
      </c>
      <c r="I26" s="12">
        <f ca="1">IF(AND(C26=3,H26=0,B26&lt;POR+POZ),1,0)</f>
        <v>0</v>
      </c>
      <c r="J26" s="12">
        <f t="shared" ca="1" si="10"/>
        <v>0</v>
      </c>
      <c r="K26">
        <f t="shared" ca="1" si="11"/>
        <v>0</v>
      </c>
      <c r="L26">
        <f ca="1">IF(K26=0,L25+Tijdstap,Tijdstap)</f>
        <v>30</v>
      </c>
      <c r="M26" t="str">
        <f t="shared" ca="1" si="12"/>
        <v/>
      </c>
      <c r="N26" t="str">
        <f t="shared" ca="1" si="5"/>
        <v/>
      </c>
    </row>
    <row r="27" spans="1:14" x14ac:dyDescent="0.25">
      <c r="A27">
        <f>A26+Tijdstap</f>
        <v>375</v>
      </c>
      <c r="B27">
        <f t="shared" ca="1" si="0"/>
        <v>0.75539313030549127</v>
      </c>
      <c r="C27" s="12">
        <f t="shared" ca="1" si="9"/>
        <v>1</v>
      </c>
      <c r="D27" s="12">
        <f ca="1">IF(AND(C27=1,B27&lt;PRZ),1,0)</f>
        <v>0</v>
      </c>
      <c r="E27" s="12">
        <f ca="1">IF(AND(C27=1,D27=0,B27&lt;PRZ+PRO),1,0)</f>
        <v>0</v>
      </c>
      <c r="F27" s="12">
        <f ca="1">IF(AND(C27=2,B27&lt;PZR),1,0)</f>
        <v>0</v>
      </c>
      <c r="G27" s="12">
        <f ca="1">IF(AND(C27=2,F27=0,B27&lt;PZR+PZO),1,0)</f>
        <v>0</v>
      </c>
      <c r="H27" s="12">
        <f ca="1">IF(AND(C27=3,B27&lt;POR),1,0)</f>
        <v>0</v>
      </c>
      <c r="I27" s="12">
        <f ca="1">IF(AND(C27=3,H27=0,B27&lt;POR+POZ),1,0)</f>
        <v>0</v>
      </c>
      <c r="J27" s="12">
        <f t="shared" ca="1" si="10"/>
        <v>0</v>
      </c>
      <c r="K27">
        <f t="shared" ca="1" si="11"/>
        <v>0</v>
      </c>
      <c r="L27">
        <f ca="1">IF(K27=0,L26+Tijdstap,Tijdstap)</f>
        <v>45</v>
      </c>
      <c r="M27" t="str">
        <f t="shared" ca="1" si="12"/>
        <v/>
      </c>
      <c r="N27" t="str">
        <f t="shared" ca="1" si="5"/>
        <v/>
      </c>
    </row>
    <row r="28" spans="1:14" x14ac:dyDescent="0.25">
      <c r="A28">
        <f>A27+Tijdstap</f>
        <v>390</v>
      </c>
      <c r="B28">
        <f t="shared" ca="1" si="0"/>
        <v>0.39548542682370535</v>
      </c>
      <c r="C28" s="12">
        <f t="shared" ca="1" si="9"/>
        <v>1</v>
      </c>
      <c r="D28" s="12">
        <f ca="1">IF(AND(C28=1,B28&lt;PRZ),1,0)</f>
        <v>0</v>
      </c>
      <c r="E28" s="12">
        <f ca="1">IF(AND(C28=1,D28=0,B28&lt;PRZ+PRO),1,0)</f>
        <v>1</v>
      </c>
      <c r="F28" s="12">
        <f ca="1">IF(AND(C28=2,B28&lt;PZR),1,0)</f>
        <v>0</v>
      </c>
      <c r="G28" s="12">
        <f ca="1">IF(AND(C28=2,F28=0,B28&lt;PZR+PZO),1,0)</f>
        <v>0</v>
      </c>
      <c r="H28" s="12">
        <f ca="1">IF(AND(C28=3,B28&lt;POR),1,0)</f>
        <v>0</v>
      </c>
      <c r="I28" s="12">
        <f ca="1">IF(AND(C28=3,H28=0,B28&lt;POR+POZ),1,0)</f>
        <v>0</v>
      </c>
      <c r="J28" s="12">
        <f t="shared" ca="1" si="10"/>
        <v>1</v>
      </c>
      <c r="K28">
        <f t="shared" ca="1" si="11"/>
        <v>3</v>
      </c>
      <c r="L28">
        <f ca="1">IF(K28=0,L27+Tijdstap,Tijdstap)</f>
        <v>15</v>
      </c>
      <c r="M28">
        <f t="shared" ca="1" si="12"/>
        <v>1</v>
      </c>
      <c r="N28">
        <f t="shared" ca="1" si="5"/>
        <v>45</v>
      </c>
    </row>
    <row r="29" spans="1:14" x14ac:dyDescent="0.25">
      <c r="A29">
        <f>A28+Tijdstap</f>
        <v>405</v>
      </c>
      <c r="B29">
        <f t="shared" ca="1" si="0"/>
        <v>0.69752081439372082</v>
      </c>
      <c r="C29" s="12">
        <f t="shared" ca="1" si="9"/>
        <v>3</v>
      </c>
      <c r="D29" s="12">
        <f ca="1">IF(AND(C29=1,B29&lt;PRZ),1,0)</f>
        <v>0</v>
      </c>
      <c r="E29" s="12">
        <f ca="1">IF(AND(C29=1,D29=0,B29&lt;PRZ+PRO),1,0)</f>
        <v>0</v>
      </c>
      <c r="F29" s="12">
        <f ca="1">IF(AND(C29=2,B29&lt;PZR),1,0)</f>
        <v>0</v>
      </c>
      <c r="G29" s="12">
        <f ca="1">IF(AND(C29=2,F29=0,B29&lt;PZR+PZO),1,0)</f>
        <v>0</v>
      </c>
      <c r="H29" s="12">
        <f ca="1">IF(AND(C29=3,B29&lt;POR),1,0)</f>
        <v>0</v>
      </c>
      <c r="I29" s="12">
        <f ca="1">IF(AND(C29=3,H29=0,B29&lt;POR+POZ),1,0)</f>
        <v>1</v>
      </c>
      <c r="J29" s="12">
        <f t="shared" ca="1" si="10"/>
        <v>1</v>
      </c>
      <c r="K29">
        <f t="shared" ca="1" si="11"/>
        <v>2</v>
      </c>
      <c r="L29">
        <f ca="1">IF(K29=0,L28+Tijdstap,Tijdstap)</f>
        <v>15</v>
      </c>
      <c r="M29">
        <f t="shared" ca="1" si="12"/>
        <v>3</v>
      </c>
      <c r="N29">
        <f t="shared" ca="1" si="5"/>
        <v>15</v>
      </c>
    </row>
    <row r="30" spans="1:14" x14ac:dyDescent="0.25">
      <c r="A30">
        <f>A29+Tijdstap</f>
        <v>420</v>
      </c>
      <c r="B30">
        <f t="shared" ca="1" si="0"/>
        <v>0.98702308172344311</v>
      </c>
      <c r="C30" s="12">
        <f t="shared" ca="1" si="9"/>
        <v>2</v>
      </c>
      <c r="D30" s="12">
        <f ca="1">IF(AND(C30=1,B30&lt;PRZ),1,0)</f>
        <v>0</v>
      </c>
      <c r="E30" s="12">
        <f ca="1">IF(AND(C30=1,D30=0,B30&lt;PRZ+PRO),1,0)</f>
        <v>0</v>
      </c>
      <c r="F30" s="12">
        <f ca="1">IF(AND(C30=2,B30&lt;PZR),1,0)</f>
        <v>0</v>
      </c>
      <c r="G30" s="12">
        <f ca="1">IF(AND(C30=2,F30=0,B30&lt;PZR+PZO),1,0)</f>
        <v>0</v>
      </c>
      <c r="H30" s="12">
        <f ca="1">IF(AND(C30=3,B30&lt;POR),1,0)</f>
        <v>0</v>
      </c>
      <c r="I30" s="12">
        <f ca="1">IF(AND(C30=3,H30=0,B30&lt;POR+POZ),1,0)</f>
        <v>0</v>
      </c>
      <c r="J30" s="12">
        <f t="shared" ca="1" si="10"/>
        <v>0</v>
      </c>
      <c r="K30">
        <f t="shared" ca="1" si="11"/>
        <v>0</v>
      </c>
      <c r="L30">
        <f ca="1">IF(K30=0,L29+Tijdstap,Tijdstap)</f>
        <v>30</v>
      </c>
      <c r="M30" t="str">
        <f t="shared" ca="1" si="12"/>
        <v/>
      </c>
      <c r="N30" t="str">
        <f t="shared" ca="1" si="5"/>
        <v/>
      </c>
    </row>
    <row r="31" spans="1:14" x14ac:dyDescent="0.25">
      <c r="A31">
        <f>A30+Tijdstap</f>
        <v>435</v>
      </c>
      <c r="B31">
        <f t="shared" ca="1" si="0"/>
        <v>0.67751437806399628</v>
      </c>
      <c r="C31" s="12">
        <f t="shared" ca="1" si="9"/>
        <v>2</v>
      </c>
      <c r="D31" s="12">
        <f ca="1">IF(AND(C31=1,B31&lt;PRZ),1,0)</f>
        <v>0</v>
      </c>
      <c r="E31" s="12">
        <f ca="1">IF(AND(C31=1,D31=0,B31&lt;PRZ+PRO),1,0)</f>
        <v>0</v>
      </c>
      <c r="F31" s="12">
        <f ca="1">IF(AND(C31=2,B31&lt;PZR),1,0)</f>
        <v>0</v>
      </c>
      <c r="G31" s="12">
        <f ca="1">IF(AND(C31=2,F31=0,B31&lt;PZR+PZO),1,0)</f>
        <v>0</v>
      </c>
      <c r="H31" s="12">
        <f ca="1">IF(AND(C31=3,B31&lt;POR),1,0)</f>
        <v>0</v>
      </c>
      <c r="I31" s="12">
        <f ca="1">IF(AND(C31=3,H31=0,B31&lt;POR+POZ),1,0)</f>
        <v>0</v>
      </c>
      <c r="J31" s="12">
        <f t="shared" ca="1" si="10"/>
        <v>0</v>
      </c>
      <c r="K31">
        <f t="shared" ca="1" si="11"/>
        <v>0</v>
      </c>
      <c r="L31">
        <f ca="1">IF(K31=0,L30+Tijdstap,Tijdstap)</f>
        <v>45</v>
      </c>
      <c r="M31" t="str">
        <f t="shared" ca="1" si="12"/>
        <v/>
      </c>
      <c r="N31" t="str">
        <f t="shared" ca="1" si="5"/>
        <v/>
      </c>
    </row>
    <row r="32" spans="1:14" x14ac:dyDescent="0.25">
      <c r="A32">
        <f>A31+Tijdstap</f>
        <v>450</v>
      </c>
      <c r="B32">
        <f t="shared" ca="1" si="0"/>
        <v>0.22351517418197897</v>
      </c>
      <c r="C32" s="12">
        <f t="shared" ca="1" si="9"/>
        <v>2</v>
      </c>
      <c r="D32" s="12">
        <f ca="1">IF(AND(C32=1,B32&lt;PRZ),1,0)</f>
        <v>0</v>
      </c>
      <c r="E32" s="12">
        <f ca="1">IF(AND(C32=1,D32=0,B32&lt;PRZ+PRO),1,0)</f>
        <v>0</v>
      </c>
      <c r="F32" s="12">
        <f ca="1">IF(AND(C32=2,B32&lt;PZR),1,0)</f>
        <v>1</v>
      </c>
      <c r="G32" s="12">
        <f ca="1">IF(AND(C32=2,F32=0,B32&lt;PZR+PZO),1,0)</f>
        <v>0</v>
      </c>
      <c r="H32" s="12">
        <f ca="1">IF(AND(C32=3,B32&lt;POR),1,0)</f>
        <v>0</v>
      </c>
      <c r="I32" s="12">
        <f ca="1">IF(AND(C32=3,H32=0,B32&lt;POR+POZ),1,0)</f>
        <v>0</v>
      </c>
      <c r="J32" s="12">
        <f t="shared" ca="1" si="10"/>
        <v>1</v>
      </c>
      <c r="K32">
        <f t="shared" ca="1" si="11"/>
        <v>1</v>
      </c>
      <c r="L32">
        <f ca="1">IF(K32=0,L31+Tijdstap,Tijdstap)</f>
        <v>15</v>
      </c>
      <c r="M32">
        <f t="shared" ca="1" si="12"/>
        <v>2</v>
      </c>
      <c r="N32">
        <f t="shared" ca="1" si="5"/>
        <v>45</v>
      </c>
    </row>
    <row r="33" spans="1:14" x14ac:dyDescent="0.25">
      <c r="A33">
        <f>A32+Tijdstap</f>
        <v>465</v>
      </c>
      <c r="B33">
        <f t="shared" ca="1" si="0"/>
        <v>0.57329511636735686</v>
      </c>
      <c r="C33" s="12">
        <f t="shared" ca="1" si="9"/>
        <v>1</v>
      </c>
      <c r="D33" s="12">
        <f ca="1">IF(AND(C33=1,B33&lt;PRZ),1,0)</f>
        <v>0</v>
      </c>
      <c r="E33" s="12">
        <f ca="1">IF(AND(C33=1,D33=0,B33&lt;PRZ+PRO),1,0)</f>
        <v>0</v>
      </c>
      <c r="F33" s="12">
        <f ca="1">IF(AND(C33=2,B33&lt;PZR),1,0)</f>
        <v>0</v>
      </c>
      <c r="G33" s="12">
        <f ca="1">IF(AND(C33=2,F33=0,B33&lt;PZR+PZO),1,0)</f>
        <v>0</v>
      </c>
      <c r="H33" s="12">
        <f ca="1">IF(AND(C33=3,B33&lt;POR),1,0)</f>
        <v>0</v>
      </c>
      <c r="I33" s="12">
        <f ca="1">IF(AND(C33=3,H33=0,B33&lt;POR+POZ),1,0)</f>
        <v>0</v>
      </c>
      <c r="J33" s="12">
        <f t="shared" ca="1" si="10"/>
        <v>0</v>
      </c>
      <c r="K33">
        <f t="shared" ca="1" si="11"/>
        <v>0</v>
      </c>
      <c r="L33">
        <f ca="1">IF(K33=0,L32+Tijdstap,Tijdstap)</f>
        <v>30</v>
      </c>
      <c r="M33" t="str">
        <f t="shared" ca="1" si="12"/>
        <v/>
      </c>
      <c r="N33" t="str">
        <f t="shared" ca="1" si="5"/>
        <v/>
      </c>
    </row>
    <row r="34" spans="1:14" x14ac:dyDescent="0.25">
      <c r="A34">
        <f>A33+Tijdstap</f>
        <v>480</v>
      </c>
      <c r="B34">
        <f t="shared" ca="1" si="0"/>
        <v>0.47934462224071073</v>
      </c>
      <c r="C34" s="12">
        <f t="shared" ca="1" si="9"/>
        <v>1</v>
      </c>
      <c r="D34" s="12">
        <f ca="1">IF(AND(C34=1,B34&lt;PRZ),1,0)</f>
        <v>0</v>
      </c>
      <c r="E34" s="12">
        <f ca="1">IF(AND(C34=1,D34=0,B34&lt;PRZ+PRO),1,0)</f>
        <v>0</v>
      </c>
      <c r="F34" s="12">
        <f ca="1">IF(AND(C34=2,B34&lt;PZR),1,0)</f>
        <v>0</v>
      </c>
      <c r="G34" s="12">
        <f ca="1">IF(AND(C34=2,F34=0,B34&lt;PZR+PZO),1,0)</f>
        <v>0</v>
      </c>
      <c r="H34" s="12">
        <f ca="1">IF(AND(C34=3,B34&lt;POR),1,0)</f>
        <v>0</v>
      </c>
      <c r="I34" s="12">
        <f ca="1">IF(AND(C34=3,H34=0,B34&lt;POR+POZ),1,0)</f>
        <v>0</v>
      </c>
      <c r="J34" s="12">
        <f t="shared" ca="1" si="10"/>
        <v>0</v>
      </c>
      <c r="K34">
        <f t="shared" ca="1" si="11"/>
        <v>0</v>
      </c>
      <c r="L34">
        <f ca="1">IF(K34=0,L33+Tijdstap,Tijdstap)</f>
        <v>45</v>
      </c>
      <c r="M34" t="str">
        <f t="shared" ca="1" si="12"/>
        <v/>
      </c>
      <c r="N34" t="str">
        <f t="shared" ca="1" si="5"/>
        <v/>
      </c>
    </row>
    <row r="35" spans="1:14" x14ac:dyDescent="0.25">
      <c r="A35">
        <f>A34+Tijdstap</f>
        <v>495</v>
      </c>
      <c r="B35">
        <f t="shared" ca="1" si="0"/>
        <v>0.32977025709896235</v>
      </c>
      <c r="C35" s="12">
        <f t="shared" ca="1" si="9"/>
        <v>1</v>
      </c>
      <c r="D35" s="12">
        <f ca="1">IF(AND(C35=1,B35&lt;PRZ),1,0)</f>
        <v>0</v>
      </c>
      <c r="E35" s="12">
        <f ca="1">IF(AND(C35=1,D35=0,B35&lt;PRZ+PRO),1,0)</f>
        <v>1</v>
      </c>
      <c r="F35" s="12">
        <f ca="1">IF(AND(C35=2,B35&lt;PZR),1,0)</f>
        <v>0</v>
      </c>
      <c r="G35" s="12">
        <f ca="1">IF(AND(C35=2,F35=0,B35&lt;PZR+PZO),1,0)</f>
        <v>0</v>
      </c>
      <c r="H35" s="12">
        <f ca="1">IF(AND(C35=3,B35&lt;POR),1,0)</f>
        <v>0</v>
      </c>
      <c r="I35" s="12">
        <f ca="1">IF(AND(C35=3,H35=0,B35&lt;POR+POZ),1,0)</f>
        <v>0</v>
      </c>
      <c r="J35" s="12">
        <f t="shared" ca="1" si="10"/>
        <v>1</v>
      </c>
      <c r="K35">
        <f t="shared" ca="1" si="11"/>
        <v>3</v>
      </c>
      <c r="L35">
        <f ca="1">IF(K35=0,L34+Tijdstap,Tijdstap)</f>
        <v>15</v>
      </c>
      <c r="M35">
        <f t="shared" ca="1" si="12"/>
        <v>1</v>
      </c>
      <c r="N35">
        <f t="shared" ca="1" si="5"/>
        <v>45</v>
      </c>
    </row>
    <row r="36" spans="1:14" x14ac:dyDescent="0.25">
      <c r="A36">
        <f>A35+Tijdstap</f>
        <v>510</v>
      </c>
      <c r="B36">
        <f t="shared" ca="1" si="0"/>
        <v>0.66350509224580878</v>
      </c>
      <c r="C36" s="12">
        <f t="shared" ca="1" si="9"/>
        <v>3</v>
      </c>
      <c r="D36" s="12">
        <f ca="1">IF(AND(C36=1,B36&lt;PRZ),1,0)</f>
        <v>0</v>
      </c>
      <c r="E36" s="12">
        <f ca="1">IF(AND(C36=1,D36=0,B36&lt;PRZ+PRO),1,0)</f>
        <v>0</v>
      </c>
      <c r="F36" s="12">
        <f ca="1">IF(AND(C36=2,B36&lt;PZR),1,0)</f>
        <v>0</v>
      </c>
      <c r="G36" s="12">
        <f ca="1">IF(AND(C36=2,F36=0,B36&lt;PZR+PZO),1,0)</f>
        <v>0</v>
      </c>
      <c r="H36" s="12">
        <f ca="1">IF(AND(C36=3,B36&lt;POR),1,0)</f>
        <v>0</v>
      </c>
      <c r="I36" s="12">
        <f ca="1">IF(AND(C36=3,H36=0,B36&lt;POR+POZ),1,0)</f>
        <v>1</v>
      </c>
      <c r="J36" s="12">
        <f t="shared" ca="1" si="10"/>
        <v>1</v>
      </c>
      <c r="K36">
        <f t="shared" ca="1" si="11"/>
        <v>2</v>
      </c>
      <c r="L36">
        <f ca="1">IF(K36=0,L35+Tijdstap,Tijdstap)</f>
        <v>15</v>
      </c>
      <c r="M36">
        <f t="shared" ca="1" si="12"/>
        <v>3</v>
      </c>
      <c r="N36">
        <f t="shared" ca="1" si="5"/>
        <v>15</v>
      </c>
    </row>
    <row r="37" spans="1:14" x14ac:dyDescent="0.25">
      <c r="A37">
        <f>A36+Tijdstap</f>
        <v>525</v>
      </c>
      <c r="B37">
        <f t="shared" ca="1" si="0"/>
        <v>0.76879427876995365</v>
      </c>
      <c r="C37" s="12">
        <f t="shared" ca="1" si="9"/>
        <v>2</v>
      </c>
      <c r="D37" s="12">
        <f ca="1">IF(AND(C37=1,B37&lt;PRZ),1,0)</f>
        <v>0</v>
      </c>
      <c r="E37" s="12">
        <f ca="1">IF(AND(C37=1,D37=0,B37&lt;PRZ+PRO),1,0)</f>
        <v>0</v>
      </c>
      <c r="F37" s="12">
        <f ca="1">IF(AND(C37=2,B37&lt;PZR),1,0)</f>
        <v>0</v>
      </c>
      <c r="G37" s="12">
        <f ca="1">IF(AND(C37=2,F37=0,B37&lt;PZR+PZO),1,0)</f>
        <v>0</v>
      </c>
      <c r="H37" s="12">
        <f ca="1">IF(AND(C37=3,B37&lt;POR),1,0)</f>
        <v>0</v>
      </c>
      <c r="I37" s="12">
        <f ca="1">IF(AND(C37=3,H37=0,B37&lt;POR+POZ),1,0)</f>
        <v>0</v>
      </c>
      <c r="J37" s="12">
        <f t="shared" ca="1" si="10"/>
        <v>0</v>
      </c>
      <c r="K37">
        <f t="shared" ca="1" si="11"/>
        <v>0</v>
      </c>
      <c r="L37">
        <f ca="1">IF(K37=0,L36+Tijdstap,Tijdstap)</f>
        <v>30</v>
      </c>
      <c r="M37" t="str">
        <f t="shared" ca="1" si="12"/>
        <v/>
      </c>
      <c r="N37" t="str">
        <f t="shared" ca="1" si="5"/>
        <v/>
      </c>
    </row>
    <row r="38" spans="1:14" x14ac:dyDescent="0.25">
      <c r="A38">
        <f>A37+Tijdstap</f>
        <v>540</v>
      </c>
      <c r="B38">
        <f t="shared" ca="1" si="0"/>
        <v>0.25594169792065535</v>
      </c>
      <c r="C38" s="12">
        <f t="shared" ca="1" si="9"/>
        <v>2</v>
      </c>
      <c r="D38" s="12">
        <f ca="1">IF(AND(C38=1,B38&lt;PRZ),1,0)</f>
        <v>0</v>
      </c>
      <c r="E38" s="12">
        <f ca="1">IF(AND(C38=1,D38=0,B38&lt;PRZ+PRO),1,0)</f>
        <v>0</v>
      </c>
      <c r="F38" s="12">
        <f ca="1">IF(AND(C38=2,B38&lt;PZR),1,0)</f>
        <v>1</v>
      </c>
      <c r="G38" s="12">
        <f ca="1">IF(AND(C38=2,F38=0,B38&lt;PZR+PZO),1,0)</f>
        <v>0</v>
      </c>
      <c r="H38" s="12">
        <f ca="1">IF(AND(C38=3,B38&lt;POR),1,0)</f>
        <v>0</v>
      </c>
      <c r="I38" s="12">
        <f ca="1">IF(AND(C38=3,H38=0,B38&lt;POR+POZ),1,0)</f>
        <v>0</v>
      </c>
      <c r="J38" s="12">
        <f t="shared" ca="1" si="10"/>
        <v>1</v>
      </c>
      <c r="K38">
        <f t="shared" ca="1" si="11"/>
        <v>1</v>
      </c>
      <c r="L38">
        <f ca="1">IF(K38=0,L37+Tijdstap,Tijdstap)</f>
        <v>15</v>
      </c>
      <c r="M38">
        <f t="shared" ca="1" si="12"/>
        <v>2</v>
      </c>
      <c r="N38">
        <f t="shared" ca="1" si="5"/>
        <v>30</v>
      </c>
    </row>
    <row r="39" spans="1:14" x14ac:dyDescent="0.25">
      <c r="A39">
        <f>A38+Tijdstap</f>
        <v>555</v>
      </c>
      <c r="B39">
        <f t="shared" ca="1" si="0"/>
        <v>0.68127154180967797</v>
      </c>
      <c r="C39" s="12">
        <f t="shared" ca="1" si="9"/>
        <v>1</v>
      </c>
      <c r="D39" s="12">
        <f ca="1">IF(AND(C39=1,B39&lt;PRZ),1,0)</f>
        <v>0</v>
      </c>
      <c r="E39" s="12">
        <f ca="1">IF(AND(C39=1,D39=0,B39&lt;PRZ+PRO),1,0)</f>
        <v>0</v>
      </c>
      <c r="F39" s="12">
        <f ca="1">IF(AND(C39=2,B39&lt;PZR),1,0)</f>
        <v>0</v>
      </c>
      <c r="G39" s="12">
        <f ca="1">IF(AND(C39=2,F39=0,B39&lt;PZR+PZO),1,0)</f>
        <v>0</v>
      </c>
      <c r="H39" s="12">
        <f ca="1">IF(AND(C39=3,B39&lt;POR),1,0)</f>
        <v>0</v>
      </c>
      <c r="I39" s="12">
        <f ca="1">IF(AND(C39=3,H39=0,B39&lt;POR+POZ),1,0)</f>
        <v>0</v>
      </c>
      <c r="J39" s="12">
        <f t="shared" ca="1" si="10"/>
        <v>0</v>
      </c>
      <c r="K39">
        <f t="shared" ca="1" si="11"/>
        <v>0</v>
      </c>
      <c r="L39">
        <f ca="1">IF(K39=0,L38+Tijdstap,Tijdstap)</f>
        <v>30</v>
      </c>
      <c r="M39" t="str">
        <f t="shared" ca="1" si="12"/>
        <v/>
      </c>
      <c r="N39" t="str">
        <f t="shared" ca="1" si="5"/>
        <v/>
      </c>
    </row>
    <row r="40" spans="1:14" x14ac:dyDescent="0.25">
      <c r="A40">
        <f>A39+Tijdstap</f>
        <v>570</v>
      </c>
      <c r="B40">
        <f t="shared" ca="1" si="0"/>
        <v>0.12085421005977492</v>
      </c>
      <c r="C40" s="12">
        <f t="shared" ca="1" si="9"/>
        <v>1</v>
      </c>
      <c r="D40" s="12">
        <f ca="1">IF(AND(C40=1,B40&lt;PRZ),1,0)</f>
        <v>1</v>
      </c>
      <c r="E40" s="12">
        <f ca="1">IF(AND(C40=1,D40=0,B40&lt;PRZ+PRO),1,0)</f>
        <v>0</v>
      </c>
      <c r="F40" s="12">
        <f ca="1">IF(AND(C40=2,B40&lt;PZR),1,0)</f>
        <v>0</v>
      </c>
      <c r="G40" s="12">
        <f ca="1">IF(AND(C40=2,F40=0,B40&lt;PZR+PZO),1,0)</f>
        <v>0</v>
      </c>
      <c r="H40" s="12">
        <f ca="1">IF(AND(C40=3,B40&lt;POR),1,0)</f>
        <v>0</v>
      </c>
      <c r="I40" s="12">
        <f ca="1">IF(AND(C40=3,H40=0,B40&lt;POR+POZ),1,0)</f>
        <v>0</v>
      </c>
      <c r="J40" s="12">
        <f t="shared" ca="1" si="10"/>
        <v>1</v>
      </c>
      <c r="K40">
        <f t="shared" ca="1" si="11"/>
        <v>2</v>
      </c>
      <c r="L40">
        <f ca="1">IF(K40=0,L39+Tijdstap,Tijdstap)</f>
        <v>15</v>
      </c>
      <c r="M40">
        <f t="shared" ca="1" si="12"/>
        <v>1</v>
      </c>
      <c r="N40">
        <f t="shared" ca="1" si="5"/>
        <v>30</v>
      </c>
    </row>
    <row r="41" spans="1:14" x14ac:dyDescent="0.25">
      <c r="A41">
        <f>A40+Tijdstap</f>
        <v>585</v>
      </c>
      <c r="B41">
        <f t="shared" ca="1" si="0"/>
        <v>0.97535848001502223</v>
      </c>
      <c r="C41" s="12">
        <f t="shared" ca="1" si="9"/>
        <v>2</v>
      </c>
      <c r="D41" s="12">
        <f ca="1">IF(AND(C41=1,B41&lt;PRZ),1,0)</f>
        <v>0</v>
      </c>
      <c r="E41" s="12">
        <f ca="1">IF(AND(C41=1,D41=0,B41&lt;PRZ+PRO),1,0)</f>
        <v>0</v>
      </c>
      <c r="F41" s="12">
        <f ca="1">IF(AND(C41=2,B41&lt;PZR),1,0)</f>
        <v>0</v>
      </c>
      <c r="G41" s="12">
        <f ca="1">IF(AND(C41=2,F41=0,B41&lt;PZR+PZO),1,0)</f>
        <v>0</v>
      </c>
      <c r="H41" s="12">
        <f ca="1">IF(AND(C41=3,B41&lt;POR),1,0)</f>
        <v>0</v>
      </c>
      <c r="I41" s="12">
        <f ca="1">IF(AND(C41=3,H41=0,B41&lt;POR+POZ),1,0)</f>
        <v>0</v>
      </c>
      <c r="J41" s="12">
        <f t="shared" ca="1" si="10"/>
        <v>0</v>
      </c>
      <c r="K41">
        <f t="shared" ca="1" si="11"/>
        <v>0</v>
      </c>
      <c r="L41">
        <f ca="1">IF(K41=0,L40+Tijdstap,Tijdstap)</f>
        <v>30</v>
      </c>
      <c r="M41" t="str">
        <f t="shared" ca="1" si="12"/>
        <v/>
      </c>
      <c r="N41" t="str">
        <f t="shared" ca="1" si="5"/>
        <v/>
      </c>
    </row>
    <row r="42" spans="1:14" x14ac:dyDescent="0.25">
      <c r="A42">
        <f>A41+Tijdstap</f>
        <v>600</v>
      </c>
      <c r="B42">
        <f t="shared" ca="1" si="0"/>
        <v>0.77569984580835116</v>
      </c>
      <c r="C42" s="12">
        <f t="shared" ca="1" si="9"/>
        <v>2</v>
      </c>
      <c r="D42" s="12">
        <f ca="1">IF(AND(C42=1,B42&lt;PRZ),1,0)</f>
        <v>0</v>
      </c>
      <c r="E42" s="12">
        <f ca="1">IF(AND(C42=1,D42=0,B42&lt;PRZ+PRO),1,0)</f>
        <v>0</v>
      </c>
      <c r="F42" s="12">
        <f ca="1">IF(AND(C42=2,B42&lt;PZR),1,0)</f>
        <v>0</v>
      </c>
      <c r="G42" s="12">
        <f ca="1">IF(AND(C42=2,F42=0,B42&lt;PZR+PZO),1,0)</f>
        <v>0</v>
      </c>
      <c r="H42" s="12">
        <f ca="1">IF(AND(C42=3,B42&lt;POR),1,0)</f>
        <v>0</v>
      </c>
      <c r="I42" s="12">
        <f ca="1">IF(AND(C42=3,H42=0,B42&lt;POR+POZ),1,0)</f>
        <v>0</v>
      </c>
      <c r="J42" s="12">
        <f t="shared" ca="1" si="10"/>
        <v>0</v>
      </c>
      <c r="K42">
        <f t="shared" ca="1" si="11"/>
        <v>0</v>
      </c>
      <c r="L42">
        <f ca="1">IF(K42=0,L41+Tijdstap,Tijdstap)</f>
        <v>45</v>
      </c>
      <c r="M42" t="str">
        <f t="shared" ca="1" si="12"/>
        <v/>
      </c>
      <c r="N42" t="str">
        <f t="shared" ca="1" si="5"/>
        <v/>
      </c>
    </row>
    <row r="43" spans="1:14" x14ac:dyDescent="0.25">
      <c r="A43">
        <f>A42+Tijdstap</f>
        <v>615</v>
      </c>
      <c r="B43">
        <f t="shared" ca="1" si="0"/>
        <v>0.96607776095600517</v>
      </c>
      <c r="C43" s="12">
        <f t="shared" ca="1" si="9"/>
        <v>2</v>
      </c>
      <c r="D43" s="12">
        <f ca="1">IF(AND(C43=1,B43&lt;PRZ),1,0)</f>
        <v>0</v>
      </c>
      <c r="E43" s="12">
        <f ca="1">IF(AND(C43=1,D43=0,B43&lt;PRZ+PRO),1,0)</f>
        <v>0</v>
      </c>
      <c r="F43" s="12">
        <f ca="1">IF(AND(C43=2,B43&lt;PZR),1,0)</f>
        <v>0</v>
      </c>
      <c r="G43" s="12">
        <f ca="1">IF(AND(C43=2,F43=0,B43&lt;PZR+PZO),1,0)</f>
        <v>0</v>
      </c>
      <c r="H43" s="12">
        <f ca="1">IF(AND(C43=3,B43&lt;POR),1,0)</f>
        <v>0</v>
      </c>
      <c r="I43" s="12">
        <f ca="1">IF(AND(C43=3,H43=0,B43&lt;POR+POZ),1,0)</f>
        <v>0</v>
      </c>
      <c r="J43" s="12">
        <f t="shared" ca="1" si="10"/>
        <v>0</v>
      </c>
      <c r="K43">
        <f t="shared" ca="1" si="11"/>
        <v>0</v>
      </c>
      <c r="L43">
        <f ca="1">IF(K43=0,L42+Tijdstap,Tijdstap)</f>
        <v>60</v>
      </c>
      <c r="M43" t="str">
        <f t="shared" ca="1" si="12"/>
        <v/>
      </c>
      <c r="N43" t="str">
        <f t="shared" ca="1" si="5"/>
        <v/>
      </c>
    </row>
    <row r="44" spans="1:14" x14ac:dyDescent="0.25">
      <c r="A44">
        <f>A43+Tijdstap</f>
        <v>630</v>
      </c>
      <c r="B44">
        <f t="shared" ca="1" si="0"/>
        <v>0.90420152364999984</v>
      </c>
      <c r="C44" s="12">
        <f t="shared" ca="1" si="9"/>
        <v>2</v>
      </c>
      <c r="D44" s="12">
        <f ca="1">IF(AND(C44=1,B44&lt;PRZ),1,0)</f>
        <v>0</v>
      </c>
      <c r="E44" s="12">
        <f ca="1">IF(AND(C44=1,D44=0,B44&lt;PRZ+PRO),1,0)</f>
        <v>0</v>
      </c>
      <c r="F44" s="12">
        <f ca="1">IF(AND(C44=2,B44&lt;PZR),1,0)</f>
        <v>0</v>
      </c>
      <c r="G44" s="12">
        <f ca="1">IF(AND(C44=2,F44=0,B44&lt;PZR+PZO),1,0)</f>
        <v>0</v>
      </c>
      <c r="H44" s="12">
        <f ca="1">IF(AND(C44=3,B44&lt;POR),1,0)</f>
        <v>0</v>
      </c>
      <c r="I44" s="12">
        <f ca="1">IF(AND(C44=3,H44=0,B44&lt;POR+POZ),1,0)</f>
        <v>0</v>
      </c>
      <c r="J44" s="12">
        <f t="shared" ca="1" si="10"/>
        <v>0</v>
      </c>
      <c r="K44">
        <f t="shared" ca="1" si="11"/>
        <v>0</v>
      </c>
      <c r="L44">
        <f ca="1">IF(K44=0,L43+Tijdstap,Tijdstap)</f>
        <v>75</v>
      </c>
      <c r="M44" t="str">
        <f t="shared" ca="1" si="12"/>
        <v/>
      </c>
      <c r="N44" t="str">
        <f t="shared" ca="1" si="5"/>
        <v/>
      </c>
    </row>
    <row r="45" spans="1:14" x14ac:dyDescent="0.25">
      <c r="A45">
        <f>A44+Tijdstap</f>
        <v>645</v>
      </c>
      <c r="B45">
        <f t="shared" ca="1" si="0"/>
        <v>0.581453803521919</v>
      </c>
      <c r="C45" s="12">
        <f t="shared" ca="1" si="9"/>
        <v>2</v>
      </c>
      <c r="D45" s="12">
        <f ca="1">IF(AND(C45=1,B45&lt;PRZ),1,0)</f>
        <v>0</v>
      </c>
      <c r="E45" s="12">
        <f ca="1">IF(AND(C45=1,D45=0,B45&lt;PRZ+PRO),1,0)</f>
        <v>0</v>
      </c>
      <c r="F45" s="12">
        <f ca="1">IF(AND(C45=2,B45&lt;PZR),1,0)</f>
        <v>0</v>
      </c>
      <c r="G45" s="12">
        <f ca="1">IF(AND(C45=2,F45=0,B45&lt;PZR+PZO),1,0)</f>
        <v>1</v>
      </c>
      <c r="H45" s="12">
        <f ca="1">IF(AND(C45=3,B45&lt;POR),1,0)</f>
        <v>0</v>
      </c>
      <c r="I45" s="12">
        <f ca="1">IF(AND(C45=3,H45=0,B45&lt;POR+POZ),1,0)</f>
        <v>0</v>
      </c>
      <c r="J45" s="12">
        <f t="shared" ca="1" si="10"/>
        <v>1</v>
      </c>
      <c r="K45">
        <f t="shared" ca="1" si="11"/>
        <v>3</v>
      </c>
      <c r="L45">
        <f ca="1">IF(K45=0,L44+Tijdstap,Tijdstap)</f>
        <v>15</v>
      </c>
      <c r="M45">
        <f t="shared" ca="1" si="12"/>
        <v>2</v>
      </c>
      <c r="N45">
        <f t="shared" ca="1" si="5"/>
        <v>75</v>
      </c>
    </row>
    <row r="46" spans="1:14" x14ac:dyDescent="0.25">
      <c r="A46">
        <f>A45+Tijdstap</f>
        <v>660</v>
      </c>
      <c r="B46">
        <f t="shared" ca="1" si="0"/>
        <v>6.3135925097655754E-2</v>
      </c>
      <c r="C46" s="12">
        <f t="shared" ca="1" si="9"/>
        <v>3</v>
      </c>
      <c r="D46" s="12">
        <f ca="1">IF(AND(C46=1,B46&lt;PRZ),1,0)</f>
        <v>0</v>
      </c>
      <c r="E46" s="12">
        <f ca="1">IF(AND(C46=1,D46=0,B46&lt;PRZ+PRO),1,0)</f>
        <v>0</v>
      </c>
      <c r="F46" s="12">
        <f ca="1">IF(AND(C46=2,B46&lt;PZR),1,0)</f>
        <v>0</v>
      </c>
      <c r="G46" s="12">
        <f ca="1">IF(AND(C46=2,F46=0,B46&lt;PZR+PZO),1,0)</f>
        <v>0</v>
      </c>
      <c r="H46" s="12">
        <f ca="1">IF(AND(C46=3,B46&lt;POR),1,0)</f>
        <v>1</v>
      </c>
      <c r="I46" s="12">
        <f ca="1">IF(AND(C46=3,H46=0,B46&lt;POR+POZ),1,0)</f>
        <v>0</v>
      </c>
      <c r="J46" s="12">
        <f t="shared" ca="1" si="10"/>
        <v>1</v>
      </c>
      <c r="K46">
        <f t="shared" ca="1" si="11"/>
        <v>1</v>
      </c>
      <c r="L46">
        <f ca="1">IF(K46=0,L45+Tijdstap,Tijdstap)</f>
        <v>15</v>
      </c>
      <c r="M46">
        <f t="shared" ca="1" si="12"/>
        <v>3</v>
      </c>
      <c r="N46">
        <f t="shared" ca="1" si="5"/>
        <v>15</v>
      </c>
    </row>
    <row r="47" spans="1:14" x14ac:dyDescent="0.25">
      <c r="A47">
        <f>A46+Tijdstap</f>
        <v>675</v>
      </c>
      <c r="B47">
        <f t="shared" ca="1" si="0"/>
        <v>0.66444405301721943</v>
      </c>
      <c r="C47" s="12">
        <f t="shared" ca="1" si="9"/>
        <v>1</v>
      </c>
      <c r="D47" s="12">
        <f ca="1">IF(AND(C47=1,B47&lt;PRZ),1,0)</f>
        <v>0</v>
      </c>
      <c r="E47" s="12">
        <f ca="1">IF(AND(C47=1,D47=0,B47&lt;PRZ+PRO),1,0)</f>
        <v>0</v>
      </c>
      <c r="F47" s="12">
        <f ca="1">IF(AND(C47=2,B47&lt;PZR),1,0)</f>
        <v>0</v>
      </c>
      <c r="G47" s="12">
        <f ca="1">IF(AND(C47=2,F47=0,B47&lt;PZR+PZO),1,0)</f>
        <v>0</v>
      </c>
      <c r="H47" s="12">
        <f ca="1">IF(AND(C47=3,B47&lt;POR),1,0)</f>
        <v>0</v>
      </c>
      <c r="I47" s="12">
        <f ca="1">IF(AND(C47=3,H47=0,B47&lt;POR+POZ),1,0)</f>
        <v>0</v>
      </c>
      <c r="J47" s="12">
        <f t="shared" ca="1" si="10"/>
        <v>0</v>
      </c>
      <c r="K47">
        <f t="shared" ca="1" si="11"/>
        <v>0</v>
      </c>
      <c r="L47">
        <f ca="1">IF(K47=0,L46+Tijdstap,Tijdstap)</f>
        <v>30</v>
      </c>
      <c r="M47" t="str">
        <f t="shared" ca="1" si="12"/>
        <v/>
      </c>
      <c r="N47" t="str">
        <f t="shared" ca="1" si="5"/>
        <v/>
      </c>
    </row>
    <row r="48" spans="1:14" x14ac:dyDescent="0.25">
      <c r="A48">
        <f>A47+Tijdstap</f>
        <v>690</v>
      </c>
      <c r="B48">
        <f t="shared" ca="1" si="0"/>
        <v>0.84104644018478569</v>
      </c>
      <c r="C48" s="12">
        <f t="shared" ca="1" si="9"/>
        <v>1</v>
      </c>
      <c r="D48" s="12">
        <f ca="1">IF(AND(C48=1,B48&lt;PRZ),1,0)</f>
        <v>0</v>
      </c>
      <c r="E48" s="12">
        <f ca="1">IF(AND(C48=1,D48=0,B48&lt;PRZ+PRO),1,0)</f>
        <v>0</v>
      </c>
      <c r="F48" s="12">
        <f ca="1">IF(AND(C48=2,B48&lt;PZR),1,0)</f>
        <v>0</v>
      </c>
      <c r="G48" s="12">
        <f ca="1">IF(AND(C48=2,F48=0,B48&lt;PZR+PZO),1,0)</f>
        <v>0</v>
      </c>
      <c r="H48" s="12">
        <f ca="1">IF(AND(C48=3,B48&lt;POR),1,0)</f>
        <v>0</v>
      </c>
      <c r="I48" s="12">
        <f ca="1">IF(AND(C48=3,H48=0,B48&lt;POR+POZ),1,0)</f>
        <v>0</v>
      </c>
      <c r="J48" s="12">
        <f t="shared" ca="1" si="10"/>
        <v>0</v>
      </c>
      <c r="K48">
        <f t="shared" ca="1" si="11"/>
        <v>0</v>
      </c>
      <c r="L48">
        <f ca="1">IF(K48=0,L47+Tijdstap,Tijdstap)</f>
        <v>45</v>
      </c>
      <c r="M48" t="str">
        <f t="shared" ca="1" si="12"/>
        <v/>
      </c>
      <c r="N48" t="str">
        <f t="shared" ca="1" si="5"/>
        <v/>
      </c>
    </row>
    <row r="49" spans="1:14" x14ac:dyDescent="0.25">
      <c r="A49">
        <f>A48+Tijdstap</f>
        <v>705</v>
      </c>
      <c r="B49">
        <f t="shared" ca="1" si="0"/>
        <v>3.7723314284209497E-2</v>
      </c>
      <c r="C49" s="12">
        <f t="shared" ca="1" si="9"/>
        <v>1</v>
      </c>
      <c r="D49" s="12">
        <f ca="1">IF(AND(C49=1,B49&lt;PRZ),1,0)</f>
        <v>1</v>
      </c>
      <c r="E49" s="12">
        <f ca="1">IF(AND(C49=1,D49=0,B49&lt;PRZ+PRO),1,0)</f>
        <v>0</v>
      </c>
      <c r="F49" s="12">
        <f ca="1">IF(AND(C49=2,B49&lt;PZR),1,0)</f>
        <v>0</v>
      </c>
      <c r="G49" s="12">
        <f ca="1">IF(AND(C49=2,F49=0,B49&lt;PZR+PZO),1,0)</f>
        <v>0</v>
      </c>
      <c r="H49" s="12">
        <f ca="1">IF(AND(C49=3,B49&lt;POR),1,0)</f>
        <v>0</v>
      </c>
      <c r="I49" s="12">
        <f ca="1">IF(AND(C49=3,H49=0,B49&lt;POR+POZ),1,0)</f>
        <v>0</v>
      </c>
      <c r="J49" s="12">
        <f t="shared" ca="1" si="10"/>
        <v>1</v>
      </c>
      <c r="K49">
        <f t="shared" ca="1" si="11"/>
        <v>2</v>
      </c>
      <c r="L49">
        <f ca="1">IF(K49=0,L48+Tijdstap,Tijdstap)</f>
        <v>15</v>
      </c>
      <c r="M49">
        <f t="shared" ca="1" si="12"/>
        <v>1</v>
      </c>
      <c r="N49">
        <f t="shared" ca="1" si="5"/>
        <v>45</v>
      </c>
    </row>
    <row r="50" spans="1:14" x14ac:dyDescent="0.25">
      <c r="A50">
        <f>A49+Tijdstap</f>
        <v>720</v>
      </c>
      <c r="B50">
        <f t="shared" ca="1" si="0"/>
        <v>4.0695425031974763E-2</v>
      </c>
      <c r="C50" s="12">
        <f t="shared" ca="1" si="9"/>
        <v>2</v>
      </c>
      <c r="D50" s="12">
        <f ca="1">IF(AND(C50=1,B50&lt;PRZ),1,0)</f>
        <v>0</v>
      </c>
      <c r="E50" s="12">
        <f ca="1">IF(AND(C50=1,D50=0,B50&lt;PRZ+PRO),1,0)</f>
        <v>0</v>
      </c>
      <c r="F50" s="12">
        <f ca="1">IF(AND(C50=2,B50&lt;PZR),1,0)</f>
        <v>1</v>
      </c>
      <c r="G50" s="12">
        <f ca="1">IF(AND(C50=2,F50=0,B50&lt;PZR+PZO),1,0)</f>
        <v>0</v>
      </c>
      <c r="H50" s="12">
        <f ca="1">IF(AND(C50=3,B50&lt;POR),1,0)</f>
        <v>0</v>
      </c>
      <c r="I50" s="12">
        <f ca="1">IF(AND(C50=3,H50=0,B50&lt;POR+POZ),1,0)</f>
        <v>0</v>
      </c>
      <c r="J50" s="12">
        <f t="shared" ca="1" si="10"/>
        <v>1</v>
      </c>
      <c r="K50">
        <f t="shared" ca="1" si="11"/>
        <v>1</v>
      </c>
      <c r="L50">
        <f ca="1">IF(K50=0,L49+Tijdstap,Tijdstap)</f>
        <v>15</v>
      </c>
      <c r="M50">
        <f t="shared" ca="1" si="12"/>
        <v>2</v>
      </c>
      <c r="N50">
        <f t="shared" ca="1" si="5"/>
        <v>15</v>
      </c>
    </row>
    <row r="51" spans="1:14" x14ac:dyDescent="0.25">
      <c r="A51">
        <f>A50+Tijdstap</f>
        <v>735</v>
      </c>
      <c r="B51">
        <f t="shared" ca="1" si="0"/>
        <v>0.11267165870613216</v>
      </c>
      <c r="C51" s="12">
        <f t="shared" ca="1" si="9"/>
        <v>1</v>
      </c>
      <c r="D51" s="12">
        <f ca="1">IF(AND(C51=1,B51&lt;PRZ),1,0)</f>
        <v>1</v>
      </c>
      <c r="E51" s="12">
        <f ca="1">IF(AND(C51=1,D51=0,B51&lt;PRZ+PRO),1,0)</f>
        <v>0</v>
      </c>
      <c r="F51" s="12">
        <f ca="1">IF(AND(C51=2,B51&lt;PZR),1,0)</f>
        <v>0</v>
      </c>
      <c r="G51" s="12">
        <f ca="1">IF(AND(C51=2,F51=0,B51&lt;PZR+PZO),1,0)</f>
        <v>0</v>
      </c>
      <c r="H51" s="12">
        <f ca="1">IF(AND(C51=3,B51&lt;POR),1,0)</f>
        <v>0</v>
      </c>
      <c r="I51" s="12">
        <f ca="1">IF(AND(C51=3,H51=0,B51&lt;POR+POZ),1,0)</f>
        <v>0</v>
      </c>
      <c r="J51" s="12">
        <f t="shared" ca="1" si="10"/>
        <v>1</v>
      </c>
      <c r="K51">
        <f t="shared" ca="1" si="11"/>
        <v>2</v>
      </c>
      <c r="L51">
        <f ca="1">IF(K51=0,L50+Tijdstap,Tijdstap)</f>
        <v>15</v>
      </c>
      <c r="M51">
        <f t="shared" ca="1" si="12"/>
        <v>1</v>
      </c>
      <c r="N51">
        <f t="shared" ca="1" si="5"/>
        <v>15</v>
      </c>
    </row>
    <row r="52" spans="1:14" x14ac:dyDescent="0.25">
      <c r="A52">
        <f>A51+Tijdstap</f>
        <v>750</v>
      </c>
      <c r="B52">
        <f t="shared" ca="1" si="0"/>
        <v>0.92069042682645019</v>
      </c>
      <c r="C52" s="12">
        <f t="shared" ca="1" si="9"/>
        <v>2</v>
      </c>
      <c r="D52" s="12">
        <f ca="1">IF(AND(C52=1,B52&lt;PRZ),1,0)</f>
        <v>0</v>
      </c>
      <c r="E52" s="12">
        <f ca="1">IF(AND(C52=1,D52=0,B52&lt;PRZ+PRO),1,0)</f>
        <v>0</v>
      </c>
      <c r="F52" s="12">
        <f ca="1">IF(AND(C52=2,B52&lt;PZR),1,0)</f>
        <v>0</v>
      </c>
      <c r="G52" s="12">
        <f ca="1">IF(AND(C52=2,F52=0,B52&lt;PZR+PZO),1,0)</f>
        <v>0</v>
      </c>
      <c r="H52" s="12">
        <f ca="1">IF(AND(C52=3,B52&lt;POR),1,0)</f>
        <v>0</v>
      </c>
      <c r="I52" s="12">
        <f ca="1">IF(AND(C52=3,H52=0,B52&lt;POR+POZ),1,0)</f>
        <v>0</v>
      </c>
      <c r="J52" s="12">
        <f t="shared" ca="1" si="10"/>
        <v>0</v>
      </c>
      <c r="K52">
        <f t="shared" ca="1" si="11"/>
        <v>0</v>
      </c>
      <c r="L52">
        <f ca="1">IF(K52=0,L51+Tijdstap,Tijdstap)</f>
        <v>30</v>
      </c>
      <c r="M52" t="str">
        <f t="shared" ca="1" si="12"/>
        <v/>
      </c>
      <c r="N52" t="str">
        <f t="shared" ca="1" si="5"/>
        <v/>
      </c>
    </row>
    <row r="53" spans="1:14" x14ac:dyDescent="0.25">
      <c r="A53">
        <f>A52+Tijdstap</f>
        <v>765</v>
      </c>
      <c r="B53">
        <f t="shared" ca="1" si="0"/>
        <v>0.4645903828644018</v>
      </c>
      <c r="C53" s="12">
        <f t="shared" ca="1" si="9"/>
        <v>2</v>
      </c>
      <c r="D53" s="12">
        <f ca="1">IF(AND(C53=1,B53&lt;PRZ),1,0)</f>
        <v>0</v>
      </c>
      <c r="E53" s="12">
        <f ca="1">IF(AND(C53=1,D53=0,B53&lt;PRZ+PRO),1,0)</f>
        <v>0</v>
      </c>
      <c r="F53" s="12">
        <f ca="1">IF(AND(C53=2,B53&lt;PZR),1,0)</f>
        <v>0</v>
      </c>
      <c r="G53" s="12">
        <f ca="1">IF(AND(C53=2,F53=0,B53&lt;PZR+PZO),1,0)</f>
        <v>1</v>
      </c>
      <c r="H53" s="12">
        <f ca="1">IF(AND(C53=3,B53&lt;POR),1,0)</f>
        <v>0</v>
      </c>
      <c r="I53" s="12">
        <f ca="1">IF(AND(C53=3,H53=0,B53&lt;POR+POZ),1,0)</f>
        <v>0</v>
      </c>
      <c r="J53" s="12">
        <f t="shared" ca="1" si="10"/>
        <v>1</v>
      </c>
      <c r="K53">
        <f t="shared" ca="1" si="11"/>
        <v>3</v>
      </c>
      <c r="L53">
        <f ca="1">IF(K53=0,L52+Tijdstap,Tijdstap)</f>
        <v>15</v>
      </c>
      <c r="M53">
        <f t="shared" ca="1" si="12"/>
        <v>2</v>
      </c>
      <c r="N53">
        <f t="shared" ca="1" si="5"/>
        <v>30</v>
      </c>
    </row>
    <row r="54" spans="1:14" x14ac:dyDescent="0.25">
      <c r="A54">
        <f>A53+Tijdstap</f>
        <v>780</v>
      </c>
      <c r="B54">
        <f t="shared" ca="1" si="0"/>
        <v>0.29134142708276245</v>
      </c>
      <c r="C54" s="12">
        <f t="shared" ca="1" si="9"/>
        <v>3</v>
      </c>
      <c r="D54" s="12">
        <f ca="1">IF(AND(C54=1,B54&lt;PRZ),1,0)</f>
        <v>0</v>
      </c>
      <c r="E54" s="12">
        <f ca="1">IF(AND(C54=1,D54=0,B54&lt;PRZ+PRO),1,0)</f>
        <v>0</v>
      </c>
      <c r="F54" s="12">
        <f ca="1">IF(AND(C54=2,B54&lt;PZR),1,0)</f>
        <v>0</v>
      </c>
      <c r="G54" s="12">
        <f ca="1">IF(AND(C54=2,F54=0,B54&lt;PZR+PZO),1,0)</f>
        <v>0</v>
      </c>
      <c r="H54" s="12">
        <f ca="1">IF(AND(C54=3,B54&lt;POR),1,0)</f>
        <v>0</v>
      </c>
      <c r="I54" s="12">
        <f ca="1">IF(AND(C54=3,H54=0,B54&lt;POR+POZ),1,0)</f>
        <v>1</v>
      </c>
      <c r="J54" s="12">
        <f t="shared" ca="1" si="10"/>
        <v>1</v>
      </c>
      <c r="K54">
        <f t="shared" ca="1" si="11"/>
        <v>2</v>
      </c>
      <c r="L54">
        <f ca="1">IF(K54=0,L53+Tijdstap,Tijdstap)</f>
        <v>15</v>
      </c>
      <c r="M54">
        <f t="shared" ca="1" si="12"/>
        <v>3</v>
      </c>
      <c r="N54">
        <f t="shared" ca="1" si="5"/>
        <v>15</v>
      </c>
    </row>
    <row r="55" spans="1:14" x14ac:dyDescent="0.25">
      <c r="A55">
        <f>A54+Tijdstap</f>
        <v>795</v>
      </c>
      <c r="B55">
        <f t="shared" ca="1" si="0"/>
        <v>0.91467789843997549</v>
      </c>
      <c r="C55" s="12">
        <f t="shared" ca="1" si="9"/>
        <v>2</v>
      </c>
      <c r="D55" s="12">
        <f ca="1">IF(AND(C55=1,B55&lt;PRZ),1,0)</f>
        <v>0</v>
      </c>
      <c r="E55" s="12">
        <f ca="1">IF(AND(C55=1,D55=0,B55&lt;PRZ+PRO),1,0)</f>
        <v>0</v>
      </c>
      <c r="F55" s="12">
        <f ca="1">IF(AND(C55=2,B55&lt;PZR),1,0)</f>
        <v>0</v>
      </c>
      <c r="G55" s="12">
        <f ca="1">IF(AND(C55=2,F55=0,B55&lt;PZR+PZO),1,0)</f>
        <v>0</v>
      </c>
      <c r="H55" s="12">
        <f ca="1">IF(AND(C55=3,B55&lt;POR),1,0)</f>
        <v>0</v>
      </c>
      <c r="I55" s="12">
        <f ca="1">IF(AND(C55=3,H55=0,B55&lt;POR+POZ),1,0)</f>
        <v>0</v>
      </c>
      <c r="J55" s="12">
        <f t="shared" ca="1" si="10"/>
        <v>0</v>
      </c>
      <c r="K55">
        <f t="shared" ca="1" si="11"/>
        <v>0</v>
      </c>
      <c r="L55">
        <f ca="1">IF(K55=0,L54+Tijdstap,Tijdstap)</f>
        <v>30</v>
      </c>
      <c r="M55" t="str">
        <f t="shared" ca="1" si="12"/>
        <v/>
      </c>
      <c r="N55" t="str">
        <f t="shared" ca="1" si="5"/>
        <v/>
      </c>
    </row>
    <row r="56" spans="1:14" x14ac:dyDescent="0.25">
      <c r="A56">
        <f>A55+Tijdstap</f>
        <v>810</v>
      </c>
      <c r="B56">
        <f t="shared" ca="1" si="0"/>
        <v>0.26625614135372688</v>
      </c>
      <c r="C56" s="12">
        <f t="shared" ca="1" si="9"/>
        <v>2</v>
      </c>
      <c r="D56" s="12">
        <f ca="1">IF(AND(C56=1,B56&lt;PRZ),1,0)</f>
        <v>0</v>
      </c>
      <c r="E56" s="12">
        <f ca="1">IF(AND(C56=1,D56=0,B56&lt;PRZ+PRO),1,0)</f>
        <v>0</v>
      </c>
      <c r="F56" s="12">
        <f ca="1">IF(AND(C56=2,B56&lt;PZR),1,0)</f>
        <v>1</v>
      </c>
      <c r="G56" s="12">
        <f ca="1">IF(AND(C56=2,F56=0,B56&lt;PZR+PZO),1,0)</f>
        <v>0</v>
      </c>
      <c r="H56" s="12">
        <f ca="1">IF(AND(C56=3,B56&lt;POR),1,0)</f>
        <v>0</v>
      </c>
      <c r="I56" s="12">
        <f ca="1">IF(AND(C56=3,H56=0,B56&lt;POR+POZ),1,0)</f>
        <v>0</v>
      </c>
      <c r="J56" s="12">
        <f t="shared" ca="1" si="10"/>
        <v>1</v>
      </c>
      <c r="K56">
        <f t="shared" ca="1" si="11"/>
        <v>1</v>
      </c>
      <c r="L56">
        <f ca="1">IF(K56=0,L55+Tijdstap,Tijdstap)</f>
        <v>15</v>
      </c>
      <c r="M56">
        <f t="shared" ca="1" si="12"/>
        <v>2</v>
      </c>
      <c r="N56">
        <f t="shared" ca="1" si="5"/>
        <v>30</v>
      </c>
    </row>
    <row r="57" spans="1:14" x14ac:dyDescent="0.25">
      <c r="A57">
        <f>A56+Tijdstap</f>
        <v>825</v>
      </c>
      <c r="B57">
        <f t="shared" ca="1" si="0"/>
        <v>0.57041500995091943</v>
      </c>
      <c r="C57" s="12">
        <f t="shared" ca="1" si="9"/>
        <v>1</v>
      </c>
      <c r="D57" s="12">
        <f ca="1">IF(AND(C57=1,B57&lt;PRZ),1,0)</f>
        <v>0</v>
      </c>
      <c r="E57" s="12">
        <f ca="1">IF(AND(C57=1,D57=0,B57&lt;PRZ+PRO),1,0)</f>
        <v>0</v>
      </c>
      <c r="F57" s="12">
        <f ca="1">IF(AND(C57=2,B57&lt;PZR),1,0)</f>
        <v>0</v>
      </c>
      <c r="G57" s="12">
        <f ca="1">IF(AND(C57=2,F57=0,B57&lt;PZR+PZO),1,0)</f>
        <v>0</v>
      </c>
      <c r="H57" s="12">
        <f ca="1">IF(AND(C57=3,B57&lt;POR),1,0)</f>
        <v>0</v>
      </c>
      <c r="I57" s="12">
        <f ca="1">IF(AND(C57=3,H57=0,B57&lt;POR+POZ),1,0)</f>
        <v>0</v>
      </c>
      <c r="J57" s="12">
        <f t="shared" ca="1" si="10"/>
        <v>0</v>
      </c>
      <c r="K57">
        <f t="shared" ca="1" si="11"/>
        <v>0</v>
      </c>
      <c r="L57">
        <f ca="1">IF(K57=0,L56+Tijdstap,Tijdstap)</f>
        <v>30</v>
      </c>
      <c r="M57" t="str">
        <f t="shared" ca="1" si="12"/>
        <v/>
      </c>
      <c r="N57" t="str">
        <f t="shared" ca="1" si="5"/>
        <v/>
      </c>
    </row>
    <row r="58" spans="1:14" x14ac:dyDescent="0.25">
      <c r="A58">
        <f>A57+Tijdstap</f>
        <v>840</v>
      </c>
      <c r="B58">
        <f t="shared" ca="1" si="0"/>
        <v>0.67721970718035962</v>
      </c>
      <c r="C58" s="12">
        <f t="shared" ca="1" si="9"/>
        <v>1</v>
      </c>
      <c r="D58" s="12">
        <f ca="1">IF(AND(C58=1,B58&lt;PRZ),1,0)</f>
        <v>0</v>
      </c>
      <c r="E58" s="12">
        <f ca="1">IF(AND(C58=1,D58=0,B58&lt;PRZ+PRO),1,0)</f>
        <v>0</v>
      </c>
      <c r="F58" s="12">
        <f ca="1">IF(AND(C58=2,B58&lt;PZR),1,0)</f>
        <v>0</v>
      </c>
      <c r="G58" s="12">
        <f ca="1">IF(AND(C58=2,F58=0,B58&lt;PZR+PZO),1,0)</f>
        <v>0</v>
      </c>
      <c r="H58" s="12">
        <f ca="1">IF(AND(C58=3,B58&lt;POR),1,0)</f>
        <v>0</v>
      </c>
      <c r="I58" s="12">
        <f ca="1">IF(AND(C58=3,H58=0,B58&lt;POR+POZ),1,0)</f>
        <v>0</v>
      </c>
      <c r="J58" s="12">
        <f t="shared" ca="1" si="10"/>
        <v>0</v>
      </c>
      <c r="K58">
        <f t="shared" ca="1" si="11"/>
        <v>0</v>
      </c>
      <c r="L58">
        <f ca="1">IF(K58=0,L57+Tijdstap,Tijdstap)</f>
        <v>45</v>
      </c>
      <c r="M58" t="str">
        <f t="shared" ca="1" si="12"/>
        <v/>
      </c>
      <c r="N58" t="str">
        <f t="shared" ca="1" si="5"/>
        <v/>
      </c>
    </row>
    <row r="59" spans="1:14" x14ac:dyDescent="0.25">
      <c r="A59">
        <f>A58+Tijdstap</f>
        <v>855</v>
      </c>
      <c r="B59">
        <f t="shared" ca="1" si="0"/>
        <v>0.61178849351415732</v>
      </c>
      <c r="C59" s="12">
        <f t="shared" ca="1" si="9"/>
        <v>1</v>
      </c>
      <c r="D59" s="12">
        <f ca="1">IF(AND(C59=1,B59&lt;PRZ),1,0)</f>
        <v>0</v>
      </c>
      <c r="E59" s="12">
        <f ca="1">IF(AND(C59=1,D59=0,B59&lt;PRZ+PRO),1,0)</f>
        <v>0</v>
      </c>
      <c r="F59" s="12">
        <f ca="1">IF(AND(C59=2,B59&lt;PZR),1,0)</f>
        <v>0</v>
      </c>
      <c r="G59" s="12">
        <f ca="1">IF(AND(C59=2,F59=0,B59&lt;PZR+PZO),1,0)</f>
        <v>0</v>
      </c>
      <c r="H59" s="12">
        <f ca="1">IF(AND(C59=3,B59&lt;POR),1,0)</f>
        <v>0</v>
      </c>
      <c r="I59" s="12">
        <f ca="1">IF(AND(C59=3,H59=0,B59&lt;POR+POZ),1,0)</f>
        <v>0</v>
      </c>
      <c r="J59" s="12">
        <f t="shared" ca="1" si="10"/>
        <v>0</v>
      </c>
      <c r="K59">
        <f t="shared" ca="1" si="11"/>
        <v>0</v>
      </c>
      <c r="L59">
        <f ca="1">IF(K59=0,L58+Tijdstap,Tijdstap)</f>
        <v>60</v>
      </c>
      <c r="M59" t="str">
        <f t="shared" ca="1" si="12"/>
        <v/>
      </c>
      <c r="N59" t="str">
        <f t="shared" ca="1" si="5"/>
        <v/>
      </c>
    </row>
    <row r="60" spans="1:14" x14ac:dyDescent="0.25">
      <c r="A60">
        <f>A59+Tijdstap</f>
        <v>870</v>
      </c>
      <c r="B60">
        <f t="shared" ca="1" si="0"/>
        <v>2.118041778492108E-2</v>
      </c>
      <c r="C60" s="12">
        <f t="shared" ca="1" si="9"/>
        <v>1</v>
      </c>
      <c r="D60" s="12">
        <f ca="1">IF(AND(C60=1,B60&lt;PRZ),1,0)</f>
        <v>1</v>
      </c>
      <c r="E60" s="12">
        <f ca="1">IF(AND(C60=1,D60=0,B60&lt;PRZ+PRO),1,0)</f>
        <v>0</v>
      </c>
      <c r="F60" s="12">
        <f ca="1">IF(AND(C60=2,B60&lt;PZR),1,0)</f>
        <v>0</v>
      </c>
      <c r="G60" s="12">
        <f ca="1">IF(AND(C60=2,F60=0,B60&lt;PZR+PZO),1,0)</f>
        <v>0</v>
      </c>
      <c r="H60" s="12">
        <f ca="1">IF(AND(C60=3,B60&lt;POR),1,0)</f>
        <v>0</v>
      </c>
      <c r="I60" s="12">
        <f ca="1">IF(AND(C60=3,H60=0,B60&lt;POR+POZ),1,0)</f>
        <v>0</v>
      </c>
      <c r="J60" s="12">
        <f t="shared" ca="1" si="10"/>
        <v>1</v>
      </c>
      <c r="K60">
        <f t="shared" ca="1" si="11"/>
        <v>2</v>
      </c>
      <c r="L60">
        <f ca="1">IF(K60=0,L59+Tijdstap,Tijdstap)</f>
        <v>15</v>
      </c>
      <c r="M60">
        <f t="shared" ca="1" si="12"/>
        <v>1</v>
      </c>
      <c r="N60">
        <f t="shared" ca="1" si="5"/>
        <v>60</v>
      </c>
    </row>
    <row r="61" spans="1:14" x14ac:dyDescent="0.25">
      <c r="A61">
        <f>A60+Tijdstap</f>
        <v>885</v>
      </c>
      <c r="B61">
        <f t="shared" ca="1" si="0"/>
        <v>0.79173014773153483</v>
      </c>
      <c r="C61" s="12">
        <f t="shared" ca="1" si="9"/>
        <v>2</v>
      </c>
      <c r="D61" s="12">
        <f ca="1">IF(AND(C61=1,B61&lt;PRZ),1,0)</f>
        <v>0</v>
      </c>
      <c r="E61" s="12">
        <f ca="1">IF(AND(C61=1,D61=0,B61&lt;PRZ+PRO),1,0)</f>
        <v>0</v>
      </c>
      <c r="F61" s="12">
        <f ca="1">IF(AND(C61=2,B61&lt;PZR),1,0)</f>
        <v>0</v>
      </c>
      <c r="G61" s="12">
        <f ca="1">IF(AND(C61=2,F61=0,B61&lt;PZR+PZO),1,0)</f>
        <v>0</v>
      </c>
      <c r="H61" s="12">
        <f ca="1">IF(AND(C61=3,B61&lt;POR),1,0)</f>
        <v>0</v>
      </c>
      <c r="I61" s="12">
        <f ca="1">IF(AND(C61=3,H61=0,B61&lt;POR+POZ),1,0)</f>
        <v>0</v>
      </c>
      <c r="J61" s="12">
        <f t="shared" ca="1" si="10"/>
        <v>0</v>
      </c>
      <c r="K61">
        <f t="shared" ca="1" si="11"/>
        <v>0</v>
      </c>
      <c r="L61">
        <f ca="1">IF(K61=0,L60+Tijdstap,Tijdstap)</f>
        <v>30</v>
      </c>
      <c r="M61" t="str">
        <f t="shared" ca="1" si="12"/>
        <v/>
      </c>
      <c r="N61" t="str">
        <f t="shared" ca="1" si="5"/>
        <v/>
      </c>
    </row>
    <row r="62" spans="1:14" x14ac:dyDescent="0.25">
      <c r="A62">
        <f>A61+Tijdstap</f>
        <v>900</v>
      </c>
      <c r="B62">
        <f t="shared" ca="1" si="0"/>
        <v>0.20983207176554564</v>
      </c>
      <c r="C62" s="12">
        <f t="shared" ca="1" si="9"/>
        <v>2</v>
      </c>
      <c r="D62" s="12">
        <f ca="1">IF(AND(C62=1,B62&lt;PRZ),1,0)</f>
        <v>0</v>
      </c>
      <c r="E62" s="12">
        <f ca="1">IF(AND(C62=1,D62=0,B62&lt;PRZ+PRO),1,0)</f>
        <v>0</v>
      </c>
      <c r="F62" s="12">
        <f ca="1">IF(AND(C62=2,B62&lt;PZR),1,0)</f>
        <v>1</v>
      </c>
      <c r="G62" s="12">
        <f ca="1">IF(AND(C62=2,F62=0,B62&lt;PZR+PZO),1,0)</f>
        <v>0</v>
      </c>
      <c r="H62" s="12">
        <f ca="1">IF(AND(C62=3,B62&lt;POR),1,0)</f>
        <v>0</v>
      </c>
      <c r="I62" s="12">
        <f ca="1">IF(AND(C62=3,H62=0,B62&lt;POR+POZ),1,0)</f>
        <v>0</v>
      </c>
      <c r="J62" s="12">
        <f t="shared" ca="1" si="10"/>
        <v>1</v>
      </c>
      <c r="K62">
        <f t="shared" ca="1" si="11"/>
        <v>1</v>
      </c>
      <c r="L62">
        <f ca="1">IF(K62=0,L61+Tijdstap,Tijdstap)</f>
        <v>15</v>
      </c>
      <c r="M62">
        <f t="shared" ca="1" si="12"/>
        <v>2</v>
      </c>
      <c r="N62">
        <f t="shared" ca="1" si="5"/>
        <v>30</v>
      </c>
    </row>
    <row r="63" spans="1:14" x14ac:dyDescent="0.25">
      <c r="A63">
        <f>A62+Tijdstap</f>
        <v>915</v>
      </c>
      <c r="B63">
        <f t="shared" ca="1" si="0"/>
        <v>0.12042775151092622</v>
      </c>
      <c r="C63" s="12">
        <f t="shared" ca="1" si="9"/>
        <v>1</v>
      </c>
      <c r="D63" s="12">
        <f ca="1">IF(AND(C63=1,B63&lt;PRZ),1,0)</f>
        <v>1</v>
      </c>
      <c r="E63" s="12">
        <f ca="1">IF(AND(C63=1,D63=0,B63&lt;PRZ+PRO),1,0)</f>
        <v>0</v>
      </c>
      <c r="F63" s="12">
        <f ca="1">IF(AND(C63=2,B63&lt;PZR),1,0)</f>
        <v>0</v>
      </c>
      <c r="G63" s="12">
        <f ca="1">IF(AND(C63=2,F63=0,B63&lt;PZR+PZO),1,0)</f>
        <v>0</v>
      </c>
      <c r="H63" s="12">
        <f ca="1">IF(AND(C63=3,B63&lt;POR),1,0)</f>
        <v>0</v>
      </c>
      <c r="I63" s="12">
        <f ca="1">IF(AND(C63=3,H63=0,B63&lt;POR+POZ),1,0)</f>
        <v>0</v>
      </c>
      <c r="J63" s="12">
        <f t="shared" ca="1" si="10"/>
        <v>1</v>
      </c>
      <c r="K63">
        <f t="shared" ca="1" si="11"/>
        <v>2</v>
      </c>
      <c r="L63">
        <f ca="1">IF(K63=0,L62+Tijdstap,Tijdstap)</f>
        <v>15</v>
      </c>
      <c r="M63">
        <f t="shared" ca="1" si="12"/>
        <v>1</v>
      </c>
      <c r="N63">
        <f t="shared" ca="1" si="5"/>
        <v>15</v>
      </c>
    </row>
    <row r="64" spans="1:14" x14ac:dyDescent="0.25">
      <c r="A64">
        <f>A63+Tijdstap</f>
        <v>930</v>
      </c>
      <c r="B64">
        <f t="shared" ca="1" si="0"/>
        <v>0.87091116330279028</v>
      </c>
      <c r="C64" s="12">
        <f t="shared" ca="1" si="9"/>
        <v>2</v>
      </c>
      <c r="D64" s="12">
        <f ca="1">IF(AND(C64=1,B64&lt;PRZ),1,0)</f>
        <v>0</v>
      </c>
      <c r="E64" s="12">
        <f ca="1">IF(AND(C64=1,D64=0,B64&lt;PRZ+PRO),1,0)</f>
        <v>0</v>
      </c>
      <c r="F64" s="12">
        <f ca="1">IF(AND(C64=2,B64&lt;PZR),1,0)</f>
        <v>0</v>
      </c>
      <c r="G64" s="12">
        <f ca="1">IF(AND(C64=2,F64=0,B64&lt;PZR+PZO),1,0)</f>
        <v>0</v>
      </c>
      <c r="H64" s="12">
        <f ca="1">IF(AND(C64=3,B64&lt;POR),1,0)</f>
        <v>0</v>
      </c>
      <c r="I64" s="12">
        <f ca="1">IF(AND(C64=3,H64=0,B64&lt;POR+POZ),1,0)</f>
        <v>0</v>
      </c>
      <c r="J64" s="12">
        <f t="shared" ca="1" si="10"/>
        <v>0</v>
      </c>
      <c r="K64">
        <f t="shared" ca="1" si="11"/>
        <v>0</v>
      </c>
      <c r="L64">
        <f ca="1">IF(K64=0,L63+Tijdstap,Tijdstap)</f>
        <v>30</v>
      </c>
      <c r="M64" t="str">
        <f t="shared" ca="1" si="12"/>
        <v/>
      </c>
      <c r="N64" t="str">
        <f t="shared" ca="1" si="5"/>
        <v/>
      </c>
    </row>
    <row r="65" spans="1:14" x14ac:dyDescent="0.25">
      <c r="A65">
        <f>A64+Tijdstap</f>
        <v>945</v>
      </c>
      <c r="B65">
        <f t="shared" ca="1" si="0"/>
        <v>0.90492446935755855</v>
      </c>
      <c r="C65" s="12">
        <f t="shared" ca="1" si="9"/>
        <v>2</v>
      </c>
      <c r="D65" s="12">
        <f ca="1">IF(AND(C65=1,B65&lt;PRZ),1,0)</f>
        <v>0</v>
      </c>
      <c r="E65" s="12">
        <f ca="1">IF(AND(C65=1,D65=0,B65&lt;PRZ+PRO),1,0)</f>
        <v>0</v>
      </c>
      <c r="F65" s="12">
        <f ca="1">IF(AND(C65=2,B65&lt;PZR),1,0)</f>
        <v>0</v>
      </c>
      <c r="G65" s="12">
        <f ca="1">IF(AND(C65=2,F65=0,B65&lt;PZR+PZO),1,0)</f>
        <v>0</v>
      </c>
      <c r="H65" s="12">
        <f ca="1">IF(AND(C65=3,B65&lt;POR),1,0)</f>
        <v>0</v>
      </c>
      <c r="I65" s="12">
        <f ca="1">IF(AND(C65=3,H65=0,B65&lt;POR+POZ),1,0)</f>
        <v>0</v>
      </c>
      <c r="J65" s="12">
        <f t="shared" ca="1" si="10"/>
        <v>0</v>
      </c>
      <c r="K65">
        <f t="shared" ca="1" si="11"/>
        <v>0</v>
      </c>
      <c r="L65">
        <f ca="1">IF(K65=0,L64+Tijdstap,Tijdstap)</f>
        <v>45</v>
      </c>
      <c r="M65" t="str">
        <f t="shared" ca="1" si="12"/>
        <v/>
      </c>
      <c r="N65" t="str">
        <f t="shared" ca="1" si="5"/>
        <v/>
      </c>
    </row>
    <row r="66" spans="1:14" x14ac:dyDescent="0.25">
      <c r="A66">
        <f>A65+Tijdstap</f>
        <v>960</v>
      </c>
      <c r="B66">
        <f t="shared" ca="1" si="0"/>
        <v>3.2740460621845213E-2</v>
      </c>
      <c r="C66" s="12">
        <f t="shared" ca="1" si="9"/>
        <v>2</v>
      </c>
      <c r="D66" s="12">
        <f ca="1">IF(AND(C66=1,B66&lt;PRZ),1,0)</f>
        <v>0</v>
      </c>
      <c r="E66" s="12">
        <f ca="1">IF(AND(C66=1,D66=0,B66&lt;PRZ+PRO),1,0)</f>
        <v>0</v>
      </c>
      <c r="F66" s="12">
        <f ca="1">IF(AND(C66=2,B66&lt;PZR),1,0)</f>
        <v>1</v>
      </c>
      <c r="G66" s="12">
        <f ca="1">IF(AND(C66=2,F66=0,B66&lt;PZR+PZO),1,0)</f>
        <v>0</v>
      </c>
      <c r="H66" s="12">
        <f ca="1">IF(AND(C66=3,B66&lt;POR),1,0)</f>
        <v>0</v>
      </c>
      <c r="I66" s="12">
        <f ca="1">IF(AND(C66=3,H66=0,B66&lt;POR+POZ),1,0)</f>
        <v>0</v>
      </c>
      <c r="J66" s="12">
        <f t="shared" ca="1" si="10"/>
        <v>1</v>
      </c>
      <c r="K66">
        <f t="shared" ca="1" si="11"/>
        <v>1</v>
      </c>
      <c r="L66">
        <f ca="1">IF(K66=0,L65+Tijdstap,Tijdstap)</f>
        <v>15</v>
      </c>
      <c r="M66">
        <f t="shared" ca="1" si="12"/>
        <v>2</v>
      </c>
      <c r="N66">
        <f t="shared" ca="1" si="5"/>
        <v>45</v>
      </c>
    </row>
    <row r="67" spans="1:14" x14ac:dyDescent="0.25">
      <c r="A67">
        <f>A66+Tijdstap</f>
        <v>975</v>
      </c>
      <c r="B67">
        <f t="shared" ref="B67:B130" ca="1" si="13">RAND()</f>
        <v>0.64755475526898054</v>
      </c>
      <c r="C67" s="12">
        <f t="shared" ca="1" si="9"/>
        <v>1</v>
      </c>
      <c r="D67" s="12">
        <f ca="1">IF(AND(C67=1,B67&lt;PRZ),1,0)</f>
        <v>0</v>
      </c>
      <c r="E67" s="12">
        <f ca="1">IF(AND(C67=1,D67=0,B67&lt;PRZ+PRO),1,0)</f>
        <v>0</v>
      </c>
      <c r="F67" s="12">
        <f ca="1">IF(AND(C67=2,B67&lt;PZR),1,0)</f>
        <v>0</v>
      </c>
      <c r="G67" s="12">
        <f ca="1">IF(AND(C67=2,F67=0,B67&lt;PZR+PZO),1,0)</f>
        <v>0</v>
      </c>
      <c r="H67" s="12">
        <f ca="1">IF(AND(C67=3,B67&lt;POR),1,0)</f>
        <v>0</v>
      </c>
      <c r="I67" s="12">
        <f ca="1">IF(AND(C67=3,H67=0,B67&lt;POR+POZ),1,0)</f>
        <v>0</v>
      </c>
      <c r="J67" s="12">
        <f t="shared" ca="1" si="10"/>
        <v>0</v>
      </c>
      <c r="K67">
        <f t="shared" ca="1" si="11"/>
        <v>0</v>
      </c>
      <c r="L67">
        <f ca="1">IF(K67=0,L66+Tijdstap,Tijdstap)</f>
        <v>30</v>
      </c>
      <c r="M67" t="str">
        <f t="shared" ca="1" si="12"/>
        <v/>
      </c>
      <c r="N67" t="str">
        <f t="shared" ca="1" si="5"/>
        <v/>
      </c>
    </row>
    <row r="68" spans="1:14" x14ac:dyDescent="0.25">
      <c r="A68">
        <f>A67+Tijdstap</f>
        <v>990</v>
      </c>
      <c r="B68">
        <f t="shared" ca="1" si="13"/>
        <v>0.20981919950595751</v>
      </c>
      <c r="C68" s="12">
        <f t="shared" ca="1" si="9"/>
        <v>1</v>
      </c>
      <c r="D68" s="12">
        <f ca="1">IF(AND(C68=1,B68&lt;PRZ),1,0)</f>
        <v>1</v>
      </c>
      <c r="E68" s="12">
        <f ca="1">IF(AND(C68=1,D68=0,B68&lt;PRZ+PRO),1,0)</f>
        <v>0</v>
      </c>
      <c r="F68" s="12">
        <f ca="1">IF(AND(C68=2,B68&lt;PZR),1,0)</f>
        <v>0</v>
      </c>
      <c r="G68" s="12">
        <f ca="1">IF(AND(C68=2,F68=0,B68&lt;PZR+PZO),1,0)</f>
        <v>0</v>
      </c>
      <c r="H68" s="12">
        <f ca="1">IF(AND(C68=3,B68&lt;POR),1,0)</f>
        <v>0</v>
      </c>
      <c r="I68" s="12">
        <f ca="1">IF(AND(C68=3,H68=0,B68&lt;POR+POZ),1,0)</f>
        <v>0</v>
      </c>
      <c r="J68" s="12">
        <f t="shared" ca="1" si="10"/>
        <v>1</v>
      </c>
      <c r="K68">
        <f t="shared" ca="1" si="11"/>
        <v>2</v>
      </c>
      <c r="L68">
        <f ca="1">IF(K68=0,L67+Tijdstap,Tijdstap)</f>
        <v>15</v>
      </c>
      <c r="M68">
        <f t="shared" ca="1" si="12"/>
        <v>1</v>
      </c>
      <c r="N68">
        <f t="shared" ref="N68:N131" ca="1" si="14">IF(J68&lt;&gt;0,L67,"")</f>
        <v>30</v>
      </c>
    </row>
    <row r="69" spans="1:14" x14ac:dyDescent="0.25">
      <c r="A69">
        <f>A68+Tijdstap</f>
        <v>1005</v>
      </c>
      <c r="B69">
        <f t="shared" ca="1" si="13"/>
        <v>0.39169316637955032</v>
      </c>
      <c r="C69" s="12">
        <f t="shared" ca="1" si="9"/>
        <v>2</v>
      </c>
      <c r="D69" s="12">
        <f ca="1">IF(AND(C69=1,B69&lt;PRZ),1,0)</f>
        <v>0</v>
      </c>
      <c r="E69" s="12">
        <f ca="1">IF(AND(C69=1,D69=0,B69&lt;PRZ+PRO),1,0)</f>
        <v>0</v>
      </c>
      <c r="F69" s="12">
        <f ca="1">IF(AND(C69=2,B69&lt;PZR),1,0)</f>
        <v>1</v>
      </c>
      <c r="G69" s="12">
        <f ca="1">IF(AND(C69=2,F69=0,B69&lt;PZR+PZO),1,0)</f>
        <v>0</v>
      </c>
      <c r="H69" s="12">
        <f ca="1">IF(AND(C69=3,B69&lt;POR),1,0)</f>
        <v>0</v>
      </c>
      <c r="I69" s="12">
        <f ca="1">IF(AND(C69=3,H69=0,B69&lt;POR+POZ),1,0)</f>
        <v>0</v>
      </c>
      <c r="J69" s="12">
        <f t="shared" ca="1" si="10"/>
        <v>1</v>
      </c>
      <c r="K69">
        <f t="shared" ca="1" si="11"/>
        <v>1</v>
      </c>
      <c r="L69">
        <f ca="1">IF(K69=0,L68+Tijdstap,Tijdstap)</f>
        <v>15</v>
      </c>
      <c r="M69">
        <f t="shared" ca="1" si="12"/>
        <v>2</v>
      </c>
      <c r="N69">
        <f t="shared" ca="1" si="14"/>
        <v>15</v>
      </c>
    </row>
    <row r="70" spans="1:14" x14ac:dyDescent="0.25">
      <c r="A70">
        <f>A69+Tijdstap</f>
        <v>1020</v>
      </c>
      <c r="B70">
        <f t="shared" ca="1" si="13"/>
        <v>0.96231648903752864</v>
      </c>
      <c r="C70" s="12">
        <f t="shared" ca="1" si="9"/>
        <v>1</v>
      </c>
      <c r="D70" s="12">
        <f ca="1">IF(AND(C70=1,B70&lt;PRZ),1,0)</f>
        <v>0</v>
      </c>
      <c r="E70" s="12">
        <f ca="1">IF(AND(C70=1,D70=0,B70&lt;PRZ+PRO),1,0)</f>
        <v>0</v>
      </c>
      <c r="F70" s="12">
        <f ca="1">IF(AND(C70=2,B70&lt;PZR),1,0)</f>
        <v>0</v>
      </c>
      <c r="G70" s="12">
        <f ca="1">IF(AND(C70=2,F70=0,B70&lt;PZR+PZO),1,0)</f>
        <v>0</v>
      </c>
      <c r="H70" s="12">
        <f ca="1">IF(AND(C70=3,B70&lt;POR),1,0)</f>
        <v>0</v>
      </c>
      <c r="I70" s="12">
        <f ca="1">IF(AND(C70=3,H70=0,B70&lt;POR+POZ),1,0)</f>
        <v>0</v>
      </c>
      <c r="J70" s="12">
        <f t="shared" ca="1" si="10"/>
        <v>0</v>
      </c>
      <c r="K70">
        <f t="shared" ca="1" si="11"/>
        <v>0</v>
      </c>
      <c r="L70">
        <f ca="1">IF(K70=0,L69+Tijdstap,Tijdstap)</f>
        <v>30</v>
      </c>
      <c r="M70" t="str">
        <f t="shared" ca="1" si="12"/>
        <v/>
      </c>
      <c r="N70" t="str">
        <f t="shared" ca="1" si="14"/>
        <v/>
      </c>
    </row>
    <row r="71" spans="1:14" x14ac:dyDescent="0.25">
      <c r="A71">
        <f>A70+Tijdstap</f>
        <v>1035</v>
      </c>
      <c r="B71">
        <f t="shared" ca="1" si="13"/>
        <v>0.37336289925337085</v>
      </c>
      <c r="C71" s="12">
        <f t="shared" ca="1" si="9"/>
        <v>1</v>
      </c>
      <c r="D71" s="12">
        <f ca="1">IF(AND(C71=1,B71&lt;PRZ),1,0)</f>
        <v>0</v>
      </c>
      <c r="E71" s="12">
        <f ca="1">IF(AND(C71=1,D71=0,B71&lt;PRZ+PRO),1,0)</f>
        <v>1</v>
      </c>
      <c r="F71" s="12">
        <f ca="1">IF(AND(C71=2,B71&lt;PZR),1,0)</f>
        <v>0</v>
      </c>
      <c r="G71" s="12">
        <f ca="1">IF(AND(C71=2,F71=0,B71&lt;PZR+PZO),1,0)</f>
        <v>0</v>
      </c>
      <c r="H71" s="12">
        <f ca="1">IF(AND(C71=3,B71&lt;POR),1,0)</f>
        <v>0</v>
      </c>
      <c r="I71" s="12">
        <f ca="1">IF(AND(C71=3,H71=0,B71&lt;POR+POZ),1,0)</f>
        <v>0</v>
      </c>
      <c r="J71" s="12">
        <f t="shared" ca="1" si="10"/>
        <v>1</v>
      </c>
      <c r="K71">
        <f t="shared" ca="1" si="11"/>
        <v>3</v>
      </c>
      <c r="L71">
        <f ca="1">IF(K71=0,L70+Tijdstap,Tijdstap)</f>
        <v>15</v>
      </c>
      <c r="M71">
        <f t="shared" ca="1" si="12"/>
        <v>1</v>
      </c>
      <c r="N71">
        <f t="shared" ca="1" si="14"/>
        <v>30</v>
      </c>
    </row>
    <row r="72" spans="1:14" x14ac:dyDescent="0.25">
      <c r="A72">
        <f>A71+Tijdstap</f>
        <v>1050</v>
      </c>
      <c r="B72">
        <f t="shared" ca="1" si="13"/>
        <v>5.5751788666740798E-2</v>
      </c>
      <c r="C72" s="12">
        <f t="shared" ca="1" si="9"/>
        <v>3</v>
      </c>
      <c r="D72" s="12">
        <f ca="1">IF(AND(C72=1,B72&lt;PRZ),1,0)</f>
        <v>0</v>
      </c>
      <c r="E72" s="12">
        <f ca="1">IF(AND(C72=1,D72=0,B72&lt;PRZ+PRO),1,0)</f>
        <v>0</v>
      </c>
      <c r="F72" s="12">
        <f ca="1">IF(AND(C72=2,B72&lt;PZR),1,0)</f>
        <v>0</v>
      </c>
      <c r="G72" s="12">
        <f ca="1">IF(AND(C72=2,F72=0,B72&lt;PZR+PZO),1,0)</f>
        <v>0</v>
      </c>
      <c r="H72" s="12">
        <f ca="1">IF(AND(C72=3,B72&lt;POR),1,0)</f>
        <v>1</v>
      </c>
      <c r="I72" s="12">
        <f ca="1">IF(AND(C72=3,H72=0,B72&lt;POR+POZ),1,0)</f>
        <v>0</v>
      </c>
      <c r="J72" s="12">
        <f t="shared" ca="1" si="10"/>
        <v>1</v>
      </c>
      <c r="K72">
        <f t="shared" ca="1" si="11"/>
        <v>1</v>
      </c>
      <c r="L72">
        <f ca="1">IF(K72=0,L71+Tijdstap,Tijdstap)</f>
        <v>15</v>
      </c>
      <c r="M72">
        <f t="shared" ca="1" si="12"/>
        <v>3</v>
      </c>
      <c r="N72">
        <f t="shared" ca="1" si="14"/>
        <v>15</v>
      </c>
    </row>
    <row r="73" spans="1:14" x14ac:dyDescent="0.25">
      <c r="A73">
        <f>A72+Tijdstap</f>
        <v>1065</v>
      </c>
      <c r="B73">
        <f t="shared" ca="1" si="13"/>
        <v>0.53122365948725359</v>
      </c>
      <c r="C73" s="12">
        <f t="shared" ca="1" si="9"/>
        <v>1</v>
      </c>
      <c r="D73" s="12">
        <f ca="1">IF(AND(C73=1,B73&lt;PRZ),1,0)</f>
        <v>0</v>
      </c>
      <c r="E73" s="12">
        <f ca="1">IF(AND(C73=1,D73=0,B73&lt;PRZ+PRO),1,0)</f>
        <v>0</v>
      </c>
      <c r="F73" s="12">
        <f ca="1">IF(AND(C73=2,B73&lt;PZR),1,0)</f>
        <v>0</v>
      </c>
      <c r="G73" s="12">
        <f ca="1">IF(AND(C73=2,F73=0,B73&lt;PZR+PZO),1,0)</f>
        <v>0</v>
      </c>
      <c r="H73" s="12">
        <f ca="1">IF(AND(C73=3,B73&lt;POR),1,0)</f>
        <v>0</v>
      </c>
      <c r="I73" s="12">
        <f ca="1">IF(AND(C73=3,H73=0,B73&lt;POR+POZ),1,0)</f>
        <v>0</v>
      </c>
      <c r="J73" s="12">
        <f t="shared" ca="1" si="10"/>
        <v>0</v>
      </c>
      <c r="K73">
        <f t="shared" ca="1" si="11"/>
        <v>0</v>
      </c>
      <c r="L73">
        <f ca="1">IF(K73=0,L72+Tijdstap,Tijdstap)</f>
        <v>30</v>
      </c>
      <c r="M73" t="str">
        <f t="shared" ca="1" si="12"/>
        <v/>
      </c>
      <c r="N73" t="str">
        <f t="shared" ca="1" si="14"/>
        <v/>
      </c>
    </row>
    <row r="74" spans="1:14" x14ac:dyDescent="0.25">
      <c r="A74">
        <f>A73+Tijdstap</f>
        <v>1080</v>
      </c>
      <c r="B74">
        <f t="shared" ca="1" si="13"/>
        <v>0.80335959987438488</v>
      </c>
      <c r="C74" s="12">
        <f t="shared" ca="1" si="9"/>
        <v>1</v>
      </c>
      <c r="D74" s="12">
        <f ca="1">IF(AND(C74=1,B74&lt;PRZ),1,0)</f>
        <v>0</v>
      </c>
      <c r="E74" s="12">
        <f ca="1">IF(AND(C74=1,D74=0,B74&lt;PRZ+PRO),1,0)</f>
        <v>0</v>
      </c>
      <c r="F74" s="12">
        <f ca="1">IF(AND(C74=2,B74&lt;PZR),1,0)</f>
        <v>0</v>
      </c>
      <c r="G74" s="12">
        <f ca="1">IF(AND(C74=2,F74=0,B74&lt;PZR+PZO),1,0)</f>
        <v>0</v>
      </c>
      <c r="H74" s="12">
        <f ca="1">IF(AND(C74=3,B74&lt;POR),1,0)</f>
        <v>0</v>
      </c>
      <c r="I74" s="12">
        <f ca="1">IF(AND(C74=3,H74=0,B74&lt;POR+POZ),1,0)</f>
        <v>0</v>
      </c>
      <c r="J74" s="12">
        <f t="shared" ca="1" si="10"/>
        <v>0</v>
      </c>
      <c r="K74">
        <f t="shared" ca="1" si="11"/>
        <v>0</v>
      </c>
      <c r="L74">
        <f ca="1">IF(K74=0,L73+Tijdstap,Tijdstap)</f>
        <v>45</v>
      </c>
      <c r="M74" t="str">
        <f t="shared" ca="1" si="12"/>
        <v/>
      </c>
      <c r="N74" t="str">
        <f t="shared" ca="1" si="14"/>
        <v/>
      </c>
    </row>
    <row r="75" spans="1:14" x14ac:dyDescent="0.25">
      <c r="A75">
        <f>A74+Tijdstap</f>
        <v>1095</v>
      </c>
      <c r="B75">
        <f t="shared" ca="1" si="13"/>
        <v>0.15941530334392329</v>
      </c>
      <c r="C75" s="12">
        <f t="shared" ca="1" si="9"/>
        <v>1</v>
      </c>
      <c r="D75" s="12">
        <f ca="1">IF(AND(C75=1,B75&lt;PRZ),1,0)</f>
        <v>1</v>
      </c>
      <c r="E75" s="12">
        <f ca="1">IF(AND(C75=1,D75=0,B75&lt;PRZ+PRO),1,0)</f>
        <v>0</v>
      </c>
      <c r="F75" s="12">
        <f ca="1">IF(AND(C75=2,B75&lt;PZR),1,0)</f>
        <v>0</v>
      </c>
      <c r="G75" s="12">
        <f ca="1">IF(AND(C75=2,F75=0,B75&lt;PZR+PZO),1,0)</f>
        <v>0</v>
      </c>
      <c r="H75" s="12">
        <f ca="1">IF(AND(C75=3,B75&lt;POR),1,0)</f>
        <v>0</v>
      </c>
      <c r="I75" s="12">
        <f ca="1">IF(AND(C75=3,H75=0,B75&lt;POR+POZ),1,0)</f>
        <v>0</v>
      </c>
      <c r="J75" s="12">
        <f t="shared" ca="1" si="10"/>
        <v>1</v>
      </c>
      <c r="K75">
        <f t="shared" ca="1" si="11"/>
        <v>2</v>
      </c>
      <c r="L75">
        <f ca="1">IF(K75=0,L74+Tijdstap,Tijdstap)</f>
        <v>15</v>
      </c>
      <c r="M75">
        <f t="shared" ca="1" si="12"/>
        <v>1</v>
      </c>
      <c r="N75">
        <f t="shared" ca="1" si="14"/>
        <v>45</v>
      </c>
    </row>
    <row r="76" spans="1:14" x14ac:dyDescent="0.25">
      <c r="A76">
        <f>A75+Tijdstap</f>
        <v>1110</v>
      </c>
      <c r="B76">
        <f t="shared" ca="1" si="13"/>
        <v>0.81251390683734781</v>
      </c>
      <c r="C76" s="12">
        <f t="shared" ca="1" si="9"/>
        <v>2</v>
      </c>
      <c r="D76" s="12">
        <f ca="1">IF(AND(C76=1,B76&lt;PRZ),1,0)</f>
        <v>0</v>
      </c>
      <c r="E76" s="12">
        <f ca="1">IF(AND(C76=1,D76=0,B76&lt;PRZ+PRO),1,0)</f>
        <v>0</v>
      </c>
      <c r="F76" s="12">
        <f ca="1">IF(AND(C76=2,B76&lt;PZR),1,0)</f>
        <v>0</v>
      </c>
      <c r="G76" s="12">
        <f ca="1">IF(AND(C76=2,F76=0,B76&lt;PZR+PZO),1,0)</f>
        <v>0</v>
      </c>
      <c r="H76" s="12">
        <f ca="1">IF(AND(C76=3,B76&lt;POR),1,0)</f>
        <v>0</v>
      </c>
      <c r="I76" s="12">
        <f ca="1">IF(AND(C76=3,H76=0,B76&lt;POR+POZ),1,0)</f>
        <v>0</v>
      </c>
      <c r="J76" s="12">
        <f t="shared" ca="1" si="10"/>
        <v>0</v>
      </c>
      <c r="K76">
        <f t="shared" ca="1" si="11"/>
        <v>0</v>
      </c>
      <c r="L76">
        <f ca="1">IF(K76=0,L75+Tijdstap,Tijdstap)</f>
        <v>30</v>
      </c>
      <c r="M76" t="str">
        <f t="shared" ca="1" si="12"/>
        <v/>
      </c>
      <c r="N76" t="str">
        <f t="shared" ca="1" si="14"/>
        <v/>
      </c>
    </row>
    <row r="77" spans="1:14" x14ac:dyDescent="0.25">
      <c r="A77">
        <f>A76+Tijdstap</f>
        <v>1125</v>
      </c>
      <c r="B77">
        <f t="shared" ca="1" si="13"/>
        <v>0.4392259800044962</v>
      </c>
      <c r="C77" s="12">
        <f t="shared" ca="1" si="9"/>
        <v>2</v>
      </c>
      <c r="D77" s="12">
        <f ca="1">IF(AND(C77=1,B77&lt;PRZ),1,0)</f>
        <v>0</v>
      </c>
      <c r="E77" s="12">
        <f ca="1">IF(AND(C77=1,D77=0,B77&lt;PRZ+PRO),1,0)</f>
        <v>0</v>
      </c>
      <c r="F77" s="12">
        <f ca="1">IF(AND(C77=2,B77&lt;PZR),1,0)</f>
        <v>0</v>
      </c>
      <c r="G77" s="12">
        <f ca="1">IF(AND(C77=2,F77=0,B77&lt;PZR+PZO),1,0)</f>
        <v>1</v>
      </c>
      <c r="H77" s="12">
        <f ca="1">IF(AND(C77=3,B77&lt;POR),1,0)</f>
        <v>0</v>
      </c>
      <c r="I77" s="12">
        <f ca="1">IF(AND(C77=3,H77=0,B77&lt;POR+POZ),1,0)</f>
        <v>0</v>
      </c>
      <c r="J77" s="12">
        <f t="shared" ca="1" si="10"/>
        <v>1</v>
      </c>
      <c r="K77">
        <f t="shared" ca="1" si="11"/>
        <v>3</v>
      </c>
      <c r="L77">
        <f ca="1">IF(K77=0,L76+Tijdstap,Tijdstap)</f>
        <v>15</v>
      </c>
      <c r="M77">
        <f t="shared" ca="1" si="12"/>
        <v>2</v>
      </c>
      <c r="N77">
        <f t="shared" ca="1" si="14"/>
        <v>30</v>
      </c>
    </row>
    <row r="78" spans="1:14" x14ac:dyDescent="0.25">
      <c r="A78">
        <f>A77+Tijdstap</f>
        <v>1140</v>
      </c>
      <c r="B78">
        <f t="shared" ca="1" si="13"/>
        <v>0.3450688349282649</v>
      </c>
      <c r="C78" s="12">
        <f t="shared" ca="1" si="9"/>
        <v>3</v>
      </c>
      <c r="D78" s="12">
        <f ca="1">IF(AND(C78=1,B78&lt;PRZ),1,0)</f>
        <v>0</v>
      </c>
      <c r="E78" s="12">
        <f ca="1">IF(AND(C78=1,D78=0,B78&lt;PRZ+PRO),1,0)</f>
        <v>0</v>
      </c>
      <c r="F78" s="12">
        <f ca="1">IF(AND(C78=2,B78&lt;PZR),1,0)</f>
        <v>0</v>
      </c>
      <c r="G78" s="12">
        <f ca="1">IF(AND(C78=2,F78=0,B78&lt;PZR+PZO),1,0)</f>
        <v>0</v>
      </c>
      <c r="H78" s="12">
        <f ca="1">IF(AND(C78=3,B78&lt;POR),1,0)</f>
        <v>0</v>
      </c>
      <c r="I78" s="12">
        <f ca="1">IF(AND(C78=3,H78=0,B78&lt;POR+POZ),1,0)</f>
        <v>1</v>
      </c>
      <c r="J78" s="12">
        <f t="shared" ca="1" si="10"/>
        <v>1</v>
      </c>
      <c r="K78">
        <f t="shared" ca="1" si="11"/>
        <v>2</v>
      </c>
      <c r="L78">
        <f ca="1">IF(K78=0,L77+Tijdstap,Tijdstap)</f>
        <v>15</v>
      </c>
      <c r="M78">
        <f t="shared" ca="1" si="12"/>
        <v>3</v>
      </c>
      <c r="N78">
        <f t="shared" ca="1" si="14"/>
        <v>15</v>
      </c>
    </row>
    <row r="79" spans="1:14" x14ac:dyDescent="0.25">
      <c r="A79">
        <f>A78+Tijdstap</f>
        <v>1155</v>
      </c>
      <c r="B79">
        <f t="shared" ca="1" si="13"/>
        <v>6.3995361972910891E-2</v>
      </c>
      <c r="C79" s="12">
        <f t="shared" ca="1" si="9"/>
        <v>2</v>
      </c>
      <c r="D79" s="12">
        <f ca="1">IF(AND(C79=1,B79&lt;PRZ),1,0)</f>
        <v>0</v>
      </c>
      <c r="E79" s="12">
        <f ca="1">IF(AND(C79=1,D79=0,B79&lt;PRZ+PRO),1,0)</f>
        <v>0</v>
      </c>
      <c r="F79" s="12">
        <f ca="1">IF(AND(C79=2,B79&lt;PZR),1,0)</f>
        <v>1</v>
      </c>
      <c r="G79" s="12">
        <f ca="1">IF(AND(C79=2,F79=0,B79&lt;PZR+PZO),1,0)</f>
        <v>0</v>
      </c>
      <c r="H79" s="12">
        <f ca="1">IF(AND(C79=3,B79&lt;POR),1,0)</f>
        <v>0</v>
      </c>
      <c r="I79" s="12">
        <f ca="1">IF(AND(C79=3,H79=0,B79&lt;POR+POZ),1,0)</f>
        <v>0</v>
      </c>
      <c r="J79" s="12">
        <f t="shared" ca="1" si="10"/>
        <v>1</v>
      </c>
      <c r="K79">
        <f t="shared" ca="1" si="11"/>
        <v>1</v>
      </c>
      <c r="L79">
        <f ca="1">IF(K79=0,L78+Tijdstap,Tijdstap)</f>
        <v>15</v>
      </c>
      <c r="M79">
        <f t="shared" ca="1" si="12"/>
        <v>2</v>
      </c>
      <c r="N79">
        <f t="shared" ca="1" si="14"/>
        <v>15</v>
      </c>
    </row>
    <row r="80" spans="1:14" x14ac:dyDescent="0.25">
      <c r="A80">
        <f>A79+Tijdstap</f>
        <v>1170</v>
      </c>
      <c r="B80">
        <f t="shared" ca="1" si="13"/>
        <v>0.15422012855193468</v>
      </c>
      <c r="C80" s="12">
        <f t="shared" ca="1" si="9"/>
        <v>1</v>
      </c>
      <c r="D80" s="12">
        <f ca="1">IF(AND(C80=1,B80&lt;PRZ),1,0)</f>
        <v>1</v>
      </c>
      <c r="E80" s="12">
        <f ca="1">IF(AND(C80=1,D80=0,B80&lt;PRZ+PRO),1,0)</f>
        <v>0</v>
      </c>
      <c r="F80" s="12">
        <f ca="1">IF(AND(C80=2,B80&lt;PZR),1,0)</f>
        <v>0</v>
      </c>
      <c r="G80" s="12">
        <f ca="1">IF(AND(C80=2,F80=0,B80&lt;PZR+PZO),1,0)</f>
        <v>0</v>
      </c>
      <c r="H80" s="12">
        <f ca="1">IF(AND(C80=3,B80&lt;POR),1,0)</f>
        <v>0</v>
      </c>
      <c r="I80" s="12">
        <f ca="1">IF(AND(C80=3,H80=0,B80&lt;POR+POZ),1,0)</f>
        <v>0</v>
      </c>
      <c r="J80" s="12">
        <f t="shared" ca="1" si="10"/>
        <v>1</v>
      </c>
      <c r="K80">
        <f t="shared" ca="1" si="11"/>
        <v>2</v>
      </c>
      <c r="L80">
        <f ca="1">IF(K80=0,L79+Tijdstap,Tijdstap)</f>
        <v>15</v>
      </c>
      <c r="M80">
        <f t="shared" ca="1" si="12"/>
        <v>1</v>
      </c>
      <c r="N80">
        <f t="shared" ca="1" si="14"/>
        <v>15</v>
      </c>
    </row>
    <row r="81" spans="1:14" x14ac:dyDescent="0.25">
      <c r="A81">
        <f>A80+Tijdstap</f>
        <v>1185</v>
      </c>
      <c r="B81">
        <f t="shared" ca="1" si="13"/>
        <v>0.8607149966756259</v>
      </c>
      <c r="C81" s="12">
        <f t="shared" ca="1" si="9"/>
        <v>2</v>
      </c>
      <c r="D81" s="12">
        <f ca="1">IF(AND(C81=1,B81&lt;PRZ),1,0)</f>
        <v>0</v>
      </c>
      <c r="E81" s="12">
        <f ca="1">IF(AND(C81=1,D81=0,B81&lt;PRZ+PRO),1,0)</f>
        <v>0</v>
      </c>
      <c r="F81" s="12">
        <f ca="1">IF(AND(C81=2,B81&lt;PZR),1,0)</f>
        <v>0</v>
      </c>
      <c r="G81" s="12">
        <f ca="1">IF(AND(C81=2,F81=0,B81&lt;PZR+PZO),1,0)</f>
        <v>0</v>
      </c>
      <c r="H81" s="12">
        <f ca="1">IF(AND(C81=3,B81&lt;POR),1,0)</f>
        <v>0</v>
      </c>
      <c r="I81" s="12">
        <f ca="1">IF(AND(C81=3,H81=0,B81&lt;POR+POZ),1,0)</f>
        <v>0</v>
      </c>
      <c r="J81" s="12">
        <f t="shared" ca="1" si="10"/>
        <v>0</v>
      </c>
      <c r="K81">
        <f t="shared" ca="1" si="11"/>
        <v>0</v>
      </c>
      <c r="L81">
        <f ca="1">IF(K81=0,L80+Tijdstap,Tijdstap)</f>
        <v>30</v>
      </c>
      <c r="M81" t="str">
        <f t="shared" ca="1" si="12"/>
        <v/>
      </c>
      <c r="N81" t="str">
        <f t="shared" ca="1" si="14"/>
        <v/>
      </c>
    </row>
    <row r="82" spans="1:14" x14ac:dyDescent="0.25">
      <c r="A82">
        <f>A81+Tijdstap</f>
        <v>1200</v>
      </c>
      <c r="B82">
        <f t="shared" ca="1" si="13"/>
        <v>0.63141076806611707</v>
      </c>
      <c r="C82" s="12">
        <f t="shared" ca="1" si="9"/>
        <v>2</v>
      </c>
      <c r="D82" s="12">
        <f ca="1">IF(AND(C82=1,B82&lt;PRZ),1,0)</f>
        <v>0</v>
      </c>
      <c r="E82" s="12">
        <f ca="1">IF(AND(C82=1,D82=0,B82&lt;PRZ+PRO),1,0)</f>
        <v>0</v>
      </c>
      <c r="F82" s="12">
        <f ca="1">IF(AND(C82=2,B82&lt;PZR),1,0)</f>
        <v>0</v>
      </c>
      <c r="G82" s="12">
        <f ca="1">IF(AND(C82=2,F82=0,B82&lt;PZR+PZO),1,0)</f>
        <v>0</v>
      </c>
      <c r="H82" s="12">
        <f ca="1">IF(AND(C82=3,B82&lt;POR),1,0)</f>
        <v>0</v>
      </c>
      <c r="I82" s="12">
        <f ca="1">IF(AND(C82=3,H82=0,B82&lt;POR+POZ),1,0)</f>
        <v>0</v>
      </c>
      <c r="J82" s="12">
        <f t="shared" ca="1" si="10"/>
        <v>0</v>
      </c>
      <c r="K82">
        <f t="shared" ca="1" si="11"/>
        <v>0</v>
      </c>
      <c r="L82">
        <f ca="1">IF(K82=0,L81+Tijdstap,Tijdstap)</f>
        <v>45</v>
      </c>
      <c r="M82" t="str">
        <f t="shared" ca="1" si="12"/>
        <v/>
      </c>
      <c r="N82" t="str">
        <f t="shared" ca="1" si="14"/>
        <v/>
      </c>
    </row>
    <row r="83" spans="1:14" x14ac:dyDescent="0.25">
      <c r="A83">
        <f>A82+Tijdstap</f>
        <v>1215</v>
      </c>
      <c r="B83">
        <f t="shared" ca="1" si="13"/>
        <v>0.65379466465944802</v>
      </c>
      <c r="C83" s="12">
        <f t="shared" ca="1" si="9"/>
        <v>2</v>
      </c>
      <c r="D83" s="12">
        <f ca="1">IF(AND(C83=1,B83&lt;PRZ),1,0)</f>
        <v>0</v>
      </c>
      <c r="E83" s="12">
        <f ca="1">IF(AND(C83=1,D83=0,B83&lt;PRZ+PRO),1,0)</f>
        <v>0</v>
      </c>
      <c r="F83" s="12">
        <f ca="1">IF(AND(C83=2,B83&lt;PZR),1,0)</f>
        <v>0</v>
      </c>
      <c r="G83" s="12">
        <f ca="1">IF(AND(C83=2,F83=0,B83&lt;PZR+PZO),1,0)</f>
        <v>0</v>
      </c>
      <c r="H83" s="12">
        <f ca="1">IF(AND(C83=3,B83&lt;POR),1,0)</f>
        <v>0</v>
      </c>
      <c r="I83" s="12">
        <f ca="1">IF(AND(C83=3,H83=0,B83&lt;POR+POZ),1,0)</f>
        <v>0</v>
      </c>
      <c r="J83" s="12">
        <f t="shared" ca="1" si="10"/>
        <v>0</v>
      </c>
      <c r="K83">
        <f t="shared" ca="1" si="11"/>
        <v>0</v>
      </c>
      <c r="L83">
        <f ca="1">IF(K83=0,L82+Tijdstap,Tijdstap)</f>
        <v>60</v>
      </c>
      <c r="M83" t="str">
        <f t="shared" ca="1" si="12"/>
        <v/>
      </c>
      <c r="N83" t="str">
        <f t="shared" ca="1" si="14"/>
        <v/>
      </c>
    </row>
    <row r="84" spans="1:14" x14ac:dyDescent="0.25">
      <c r="A84">
        <f>A83+Tijdstap</f>
        <v>1230</v>
      </c>
      <c r="B84">
        <f t="shared" ca="1" si="13"/>
        <v>0.13537681402404922</v>
      </c>
      <c r="C84" s="12">
        <f t="shared" ca="1" si="9"/>
        <v>2</v>
      </c>
      <c r="D84" s="12">
        <f ca="1">IF(AND(C84=1,B84&lt;PRZ),1,0)</f>
        <v>0</v>
      </c>
      <c r="E84" s="12">
        <f ca="1">IF(AND(C84=1,D84=0,B84&lt;PRZ+PRO),1,0)</f>
        <v>0</v>
      </c>
      <c r="F84" s="12">
        <f ca="1">IF(AND(C84=2,B84&lt;PZR),1,0)</f>
        <v>1</v>
      </c>
      <c r="G84" s="12">
        <f ca="1">IF(AND(C84=2,F84=0,B84&lt;PZR+PZO),1,0)</f>
        <v>0</v>
      </c>
      <c r="H84" s="12">
        <f ca="1">IF(AND(C84=3,B84&lt;POR),1,0)</f>
        <v>0</v>
      </c>
      <c r="I84" s="12">
        <f ca="1">IF(AND(C84=3,H84=0,B84&lt;POR+POZ),1,0)</f>
        <v>0</v>
      </c>
      <c r="J84" s="12">
        <f t="shared" ca="1" si="10"/>
        <v>1</v>
      </c>
      <c r="K84">
        <f t="shared" ca="1" si="11"/>
        <v>1</v>
      </c>
      <c r="L84">
        <f ca="1">IF(K84=0,L83+Tijdstap,Tijdstap)</f>
        <v>15</v>
      </c>
      <c r="M84">
        <f t="shared" ca="1" si="12"/>
        <v>2</v>
      </c>
      <c r="N84">
        <f t="shared" ca="1" si="14"/>
        <v>60</v>
      </c>
    </row>
    <row r="85" spans="1:14" x14ac:dyDescent="0.25">
      <c r="A85">
        <f>A84+Tijdstap</f>
        <v>1245</v>
      </c>
      <c r="B85">
        <f t="shared" ca="1" si="13"/>
        <v>0.73886437529382065</v>
      </c>
      <c r="C85" s="12">
        <f t="shared" ca="1" si="9"/>
        <v>1</v>
      </c>
      <c r="D85" s="12">
        <f ca="1">IF(AND(C85=1,B85&lt;PRZ),1,0)</f>
        <v>0</v>
      </c>
      <c r="E85" s="12">
        <f ca="1">IF(AND(C85=1,D85=0,B85&lt;PRZ+PRO),1,0)</f>
        <v>0</v>
      </c>
      <c r="F85" s="12">
        <f ca="1">IF(AND(C85=2,B85&lt;PZR),1,0)</f>
        <v>0</v>
      </c>
      <c r="G85" s="12">
        <f ca="1">IF(AND(C85=2,F85=0,B85&lt;PZR+PZO),1,0)</f>
        <v>0</v>
      </c>
      <c r="H85" s="12">
        <f ca="1">IF(AND(C85=3,B85&lt;POR),1,0)</f>
        <v>0</v>
      </c>
      <c r="I85" s="12">
        <f ca="1">IF(AND(C85=3,H85=0,B85&lt;POR+POZ),1,0)</f>
        <v>0</v>
      </c>
      <c r="J85" s="12">
        <f t="shared" ca="1" si="10"/>
        <v>0</v>
      </c>
      <c r="K85">
        <f t="shared" ca="1" si="11"/>
        <v>0</v>
      </c>
      <c r="L85">
        <f ca="1">IF(K85=0,L84+Tijdstap,Tijdstap)</f>
        <v>30</v>
      </c>
      <c r="M85" t="str">
        <f t="shared" ca="1" si="12"/>
        <v/>
      </c>
      <c r="N85" t="str">
        <f t="shared" ca="1" si="14"/>
        <v/>
      </c>
    </row>
    <row r="86" spans="1:14" x14ac:dyDescent="0.25">
      <c r="A86">
        <f>A85+Tijdstap</f>
        <v>1260</v>
      </c>
      <c r="B86">
        <f t="shared" ca="1" si="13"/>
        <v>0.26966831086980714</v>
      </c>
      <c r="C86" s="12">
        <f t="shared" ca="1" si="9"/>
        <v>1</v>
      </c>
      <c r="D86" s="12">
        <f ca="1">IF(AND(C86=1,B86&lt;PRZ),1,0)</f>
        <v>1</v>
      </c>
      <c r="E86" s="12">
        <f ca="1">IF(AND(C86=1,D86=0,B86&lt;PRZ+PRO),1,0)</f>
        <v>0</v>
      </c>
      <c r="F86" s="12">
        <f ca="1">IF(AND(C86=2,B86&lt;PZR),1,0)</f>
        <v>0</v>
      </c>
      <c r="G86" s="12">
        <f ca="1">IF(AND(C86=2,F86=0,B86&lt;PZR+PZO),1,0)</f>
        <v>0</v>
      </c>
      <c r="H86" s="12">
        <f ca="1">IF(AND(C86=3,B86&lt;POR),1,0)</f>
        <v>0</v>
      </c>
      <c r="I86" s="12">
        <f ca="1">IF(AND(C86=3,H86=0,B86&lt;POR+POZ),1,0)</f>
        <v>0</v>
      </c>
      <c r="J86" s="12">
        <f t="shared" ca="1" si="10"/>
        <v>1</v>
      </c>
      <c r="K86">
        <f t="shared" ca="1" si="11"/>
        <v>2</v>
      </c>
      <c r="L86">
        <f ca="1">IF(K86=0,L85+Tijdstap,Tijdstap)</f>
        <v>15</v>
      </c>
      <c r="M86">
        <f t="shared" ca="1" si="12"/>
        <v>1</v>
      </c>
      <c r="N86">
        <f t="shared" ca="1" si="14"/>
        <v>30</v>
      </c>
    </row>
    <row r="87" spans="1:14" x14ac:dyDescent="0.25">
      <c r="A87">
        <f>A86+Tijdstap</f>
        <v>1275</v>
      </c>
      <c r="B87">
        <f t="shared" ca="1" si="13"/>
        <v>0.80602797333794685</v>
      </c>
      <c r="C87" s="12">
        <f t="shared" ca="1" si="9"/>
        <v>2</v>
      </c>
      <c r="D87" s="12">
        <f ca="1">IF(AND(C87=1,B87&lt;PRZ),1,0)</f>
        <v>0</v>
      </c>
      <c r="E87" s="12">
        <f ca="1">IF(AND(C87=1,D87=0,B87&lt;PRZ+PRO),1,0)</f>
        <v>0</v>
      </c>
      <c r="F87" s="12">
        <f ca="1">IF(AND(C87=2,B87&lt;PZR),1,0)</f>
        <v>0</v>
      </c>
      <c r="G87" s="12">
        <f ca="1">IF(AND(C87=2,F87=0,B87&lt;PZR+PZO),1,0)</f>
        <v>0</v>
      </c>
      <c r="H87" s="12">
        <f ca="1">IF(AND(C87=3,B87&lt;POR),1,0)</f>
        <v>0</v>
      </c>
      <c r="I87" s="12">
        <f ca="1">IF(AND(C87=3,H87=0,B87&lt;POR+POZ),1,0)</f>
        <v>0</v>
      </c>
      <c r="J87" s="12">
        <f t="shared" ca="1" si="10"/>
        <v>0</v>
      </c>
      <c r="K87">
        <f t="shared" ca="1" si="11"/>
        <v>0</v>
      </c>
      <c r="L87">
        <f ca="1">IF(K87=0,L86+Tijdstap,Tijdstap)</f>
        <v>30</v>
      </c>
      <c r="M87" t="str">
        <f t="shared" ca="1" si="12"/>
        <v/>
      </c>
      <c r="N87" t="str">
        <f t="shared" ca="1" si="14"/>
        <v/>
      </c>
    </row>
    <row r="88" spans="1:14" x14ac:dyDescent="0.25">
      <c r="A88">
        <f>A87+Tijdstap</f>
        <v>1290</v>
      </c>
      <c r="B88">
        <f t="shared" ca="1" si="13"/>
        <v>0.77790674111179892</v>
      </c>
      <c r="C88" s="12">
        <f t="shared" ref="C88:C151" ca="1" si="15">IF(K87&lt;&gt;0,K87,C87)</f>
        <v>2</v>
      </c>
      <c r="D88" s="12">
        <f ca="1">IF(AND(C88=1,B88&lt;PRZ),1,0)</f>
        <v>0</v>
      </c>
      <c r="E88" s="12">
        <f ca="1">IF(AND(C88=1,D88=0,B88&lt;PRZ+PRO),1,0)</f>
        <v>0</v>
      </c>
      <c r="F88" s="12">
        <f ca="1">IF(AND(C88=2,B88&lt;PZR),1,0)</f>
        <v>0</v>
      </c>
      <c r="G88" s="12">
        <f ca="1">IF(AND(C88=2,F88=0,B88&lt;PZR+PZO),1,0)</f>
        <v>0</v>
      </c>
      <c r="H88" s="12">
        <f ca="1">IF(AND(C88=3,B88&lt;POR),1,0)</f>
        <v>0</v>
      </c>
      <c r="I88" s="12">
        <f ca="1">IF(AND(C88=3,H88=0,B88&lt;POR+POZ),1,0)</f>
        <v>0</v>
      </c>
      <c r="J88" s="12">
        <f t="shared" ref="J88:J151" ca="1" si="16">SUM(D88:I88)</f>
        <v>0</v>
      </c>
      <c r="K88">
        <f t="shared" ref="K88:K151" ca="1" si="17">D88*2+E88*3+F88*1+G88*3+H88*1+I88*2</f>
        <v>0</v>
      </c>
      <c r="L88">
        <f ca="1">IF(K88=0,L87+Tijdstap,Tijdstap)</f>
        <v>45</v>
      </c>
      <c r="M88" t="str">
        <f t="shared" ref="M88:M151" ca="1" si="18">IF(K88&lt;&gt;0,C88,"")</f>
        <v/>
      </c>
      <c r="N88" t="str">
        <f t="shared" ca="1" si="14"/>
        <v/>
      </c>
    </row>
    <row r="89" spans="1:14" x14ac:dyDescent="0.25">
      <c r="A89">
        <f>A88+Tijdstap</f>
        <v>1305</v>
      </c>
      <c r="B89">
        <f t="shared" ca="1" si="13"/>
        <v>0.99086453895429216</v>
      </c>
      <c r="C89" s="12">
        <f t="shared" ca="1" si="15"/>
        <v>2</v>
      </c>
      <c r="D89" s="12">
        <f ca="1">IF(AND(C89=1,B89&lt;PRZ),1,0)</f>
        <v>0</v>
      </c>
      <c r="E89" s="12">
        <f ca="1">IF(AND(C89=1,D89=0,B89&lt;PRZ+PRO),1,0)</f>
        <v>0</v>
      </c>
      <c r="F89" s="12">
        <f ca="1">IF(AND(C89=2,B89&lt;PZR),1,0)</f>
        <v>0</v>
      </c>
      <c r="G89" s="12">
        <f ca="1">IF(AND(C89=2,F89=0,B89&lt;PZR+PZO),1,0)</f>
        <v>0</v>
      </c>
      <c r="H89" s="12">
        <f ca="1">IF(AND(C89=3,B89&lt;POR),1,0)</f>
        <v>0</v>
      </c>
      <c r="I89" s="12">
        <f ca="1">IF(AND(C89=3,H89=0,B89&lt;POR+POZ),1,0)</f>
        <v>0</v>
      </c>
      <c r="J89" s="12">
        <f t="shared" ca="1" si="16"/>
        <v>0</v>
      </c>
      <c r="K89">
        <f t="shared" ca="1" si="17"/>
        <v>0</v>
      </c>
      <c r="L89">
        <f ca="1">IF(K89=0,L88+Tijdstap,Tijdstap)</f>
        <v>60</v>
      </c>
      <c r="M89" t="str">
        <f t="shared" ca="1" si="18"/>
        <v/>
      </c>
      <c r="N89" t="str">
        <f t="shared" ca="1" si="14"/>
        <v/>
      </c>
    </row>
    <row r="90" spans="1:14" x14ac:dyDescent="0.25">
      <c r="A90">
        <f>A89+Tijdstap</f>
        <v>1320</v>
      </c>
      <c r="B90">
        <f t="shared" ca="1" si="13"/>
        <v>0.45440106494149224</v>
      </c>
      <c r="C90" s="12">
        <f t="shared" ca="1" si="15"/>
        <v>2</v>
      </c>
      <c r="D90" s="12">
        <f ca="1">IF(AND(C90=1,B90&lt;PRZ),1,0)</f>
        <v>0</v>
      </c>
      <c r="E90" s="12">
        <f ca="1">IF(AND(C90=1,D90=0,B90&lt;PRZ+PRO),1,0)</f>
        <v>0</v>
      </c>
      <c r="F90" s="12">
        <f ca="1">IF(AND(C90=2,B90&lt;PZR),1,0)</f>
        <v>0</v>
      </c>
      <c r="G90" s="12">
        <f ca="1">IF(AND(C90=2,F90=0,B90&lt;PZR+PZO),1,0)</f>
        <v>1</v>
      </c>
      <c r="H90" s="12">
        <f ca="1">IF(AND(C90=3,B90&lt;POR),1,0)</f>
        <v>0</v>
      </c>
      <c r="I90" s="12">
        <f ca="1">IF(AND(C90=3,H90=0,B90&lt;POR+POZ),1,0)</f>
        <v>0</v>
      </c>
      <c r="J90" s="12">
        <f t="shared" ca="1" si="16"/>
        <v>1</v>
      </c>
      <c r="K90">
        <f t="shared" ca="1" si="17"/>
        <v>3</v>
      </c>
      <c r="L90">
        <f ca="1">IF(K90=0,L89+Tijdstap,Tijdstap)</f>
        <v>15</v>
      </c>
      <c r="M90">
        <f t="shared" ca="1" si="18"/>
        <v>2</v>
      </c>
      <c r="N90">
        <f t="shared" ca="1" si="14"/>
        <v>60</v>
      </c>
    </row>
    <row r="91" spans="1:14" x14ac:dyDescent="0.25">
      <c r="A91">
        <f>A90+Tijdstap</f>
        <v>1335</v>
      </c>
      <c r="B91">
        <f t="shared" ca="1" si="13"/>
        <v>0.56480401507096167</v>
      </c>
      <c r="C91" s="12">
        <f t="shared" ca="1" si="15"/>
        <v>3</v>
      </c>
      <c r="D91" s="12">
        <f ca="1">IF(AND(C91=1,B91&lt;PRZ),1,0)</f>
        <v>0</v>
      </c>
      <c r="E91" s="12">
        <f ca="1">IF(AND(C91=1,D91=0,B91&lt;PRZ+PRO),1,0)</f>
        <v>0</v>
      </c>
      <c r="F91" s="12">
        <f ca="1">IF(AND(C91=2,B91&lt;PZR),1,0)</f>
        <v>0</v>
      </c>
      <c r="G91" s="12">
        <f ca="1">IF(AND(C91=2,F91=0,B91&lt;PZR+PZO),1,0)</f>
        <v>0</v>
      </c>
      <c r="H91" s="12">
        <f ca="1">IF(AND(C91=3,B91&lt;POR),1,0)</f>
        <v>0</v>
      </c>
      <c r="I91" s="12">
        <f ca="1">IF(AND(C91=3,H91=0,B91&lt;POR+POZ),1,0)</f>
        <v>1</v>
      </c>
      <c r="J91" s="12">
        <f t="shared" ca="1" si="16"/>
        <v>1</v>
      </c>
      <c r="K91">
        <f t="shared" ca="1" si="17"/>
        <v>2</v>
      </c>
      <c r="L91">
        <f ca="1">IF(K91=0,L90+Tijdstap,Tijdstap)</f>
        <v>15</v>
      </c>
      <c r="M91">
        <f t="shared" ca="1" si="18"/>
        <v>3</v>
      </c>
      <c r="N91">
        <f t="shared" ca="1" si="14"/>
        <v>15</v>
      </c>
    </row>
    <row r="92" spans="1:14" x14ac:dyDescent="0.25">
      <c r="A92">
        <f>A91+Tijdstap</f>
        <v>1350</v>
      </c>
      <c r="B92">
        <f t="shared" ca="1" si="13"/>
        <v>0.45205442436724486</v>
      </c>
      <c r="C92" s="12">
        <f t="shared" ca="1" si="15"/>
        <v>2</v>
      </c>
      <c r="D92" s="12">
        <f ca="1">IF(AND(C92=1,B92&lt;PRZ),1,0)</f>
        <v>0</v>
      </c>
      <c r="E92" s="12">
        <f ca="1">IF(AND(C92=1,D92=0,B92&lt;PRZ+PRO),1,0)</f>
        <v>0</v>
      </c>
      <c r="F92" s="12">
        <f ca="1">IF(AND(C92=2,B92&lt;PZR),1,0)</f>
        <v>0</v>
      </c>
      <c r="G92" s="12">
        <f ca="1">IF(AND(C92=2,F92=0,B92&lt;PZR+PZO),1,0)</f>
        <v>1</v>
      </c>
      <c r="H92" s="12">
        <f ca="1">IF(AND(C92=3,B92&lt;POR),1,0)</f>
        <v>0</v>
      </c>
      <c r="I92" s="12">
        <f ca="1">IF(AND(C92=3,H92=0,B92&lt;POR+POZ),1,0)</f>
        <v>0</v>
      </c>
      <c r="J92" s="12">
        <f t="shared" ca="1" si="16"/>
        <v>1</v>
      </c>
      <c r="K92">
        <f t="shared" ca="1" si="17"/>
        <v>3</v>
      </c>
      <c r="L92">
        <f ca="1">IF(K92=0,L91+Tijdstap,Tijdstap)</f>
        <v>15</v>
      </c>
      <c r="M92">
        <f t="shared" ca="1" si="18"/>
        <v>2</v>
      </c>
      <c r="N92">
        <f t="shared" ca="1" si="14"/>
        <v>15</v>
      </c>
    </row>
    <row r="93" spans="1:14" x14ac:dyDescent="0.25">
      <c r="A93">
        <f>A92+Tijdstap</f>
        <v>1365</v>
      </c>
      <c r="B93">
        <f t="shared" ca="1" si="13"/>
        <v>9.787636307512726E-2</v>
      </c>
      <c r="C93" s="12">
        <f t="shared" ca="1" si="15"/>
        <v>3</v>
      </c>
      <c r="D93" s="12">
        <f ca="1">IF(AND(C93=1,B93&lt;PRZ),1,0)</f>
        <v>0</v>
      </c>
      <c r="E93" s="12">
        <f ca="1">IF(AND(C93=1,D93=0,B93&lt;PRZ+PRO),1,0)</f>
        <v>0</v>
      </c>
      <c r="F93" s="12">
        <f ca="1">IF(AND(C93=2,B93&lt;PZR),1,0)</f>
        <v>0</v>
      </c>
      <c r="G93" s="12">
        <f ca="1">IF(AND(C93=2,F93=0,B93&lt;PZR+PZO),1,0)</f>
        <v>0</v>
      </c>
      <c r="H93" s="12">
        <f ca="1">IF(AND(C93=3,B93&lt;POR),1,0)</f>
        <v>1</v>
      </c>
      <c r="I93" s="12">
        <f ca="1">IF(AND(C93=3,H93=0,B93&lt;POR+POZ),1,0)</f>
        <v>0</v>
      </c>
      <c r="J93" s="12">
        <f t="shared" ca="1" si="16"/>
        <v>1</v>
      </c>
      <c r="K93">
        <f t="shared" ca="1" si="17"/>
        <v>1</v>
      </c>
      <c r="L93">
        <f ca="1">IF(K93=0,L92+Tijdstap,Tijdstap)</f>
        <v>15</v>
      </c>
      <c r="M93">
        <f t="shared" ca="1" si="18"/>
        <v>3</v>
      </c>
      <c r="N93">
        <f t="shared" ca="1" si="14"/>
        <v>15</v>
      </c>
    </row>
    <row r="94" spans="1:14" x14ac:dyDescent="0.25">
      <c r="A94">
        <f>A93+Tijdstap</f>
        <v>1380</v>
      </c>
      <c r="B94">
        <f t="shared" ca="1" si="13"/>
        <v>0.48308628013719479</v>
      </c>
      <c r="C94" s="12">
        <f t="shared" ca="1" si="15"/>
        <v>1</v>
      </c>
      <c r="D94" s="12">
        <f ca="1">IF(AND(C94=1,B94&lt;PRZ),1,0)</f>
        <v>0</v>
      </c>
      <c r="E94" s="12">
        <f ca="1">IF(AND(C94=1,D94=0,B94&lt;PRZ+PRO),1,0)</f>
        <v>0</v>
      </c>
      <c r="F94" s="12">
        <f ca="1">IF(AND(C94=2,B94&lt;PZR),1,0)</f>
        <v>0</v>
      </c>
      <c r="G94" s="12">
        <f ca="1">IF(AND(C94=2,F94=0,B94&lt;PZR+PZO),1,0)</f>
        <v>0</v>
      </c>
      <c r="H94" s="12">
        <f ca="1">IF(AND(C94=3,B94&lt;POR),1,0)</f>
        <v>0</v>
      </c>
      <c r="I94" s="12">
        <f ca="1">IF(AND(C94=3,H94=0,B94&lt;POR+POZ),1,0)</f>
        <v>0</v>
      </c>
      <c r="J94" s="12">
        <f t="shared" ca="1" si="16"/>
        <v>0</v>
      </c>
      <c r="K94">
        <f t="shared" ca="1" si="17"/>
        <v>0</v>
      </c>
      <c r="L94">
        <f ca="1">IF(K94=0,L93+Tijdstap,Tijdstap)</f>
        <v>30</v>
      </c>
      <c r="M94" t="str">
        <f t="shared" ca="1" si="18"/>
        <v/>
      </c>
      <c r="N94" t="str">
        <f t="shared" ca="1" si="14"/>
        <v/>
      </c>
    </row>
    <row r="95" spans="1:14" x14ac:dyDescent="0.25">
      <c r="A95">
        <f>A94+Tijdstap</f>
        <v>1395</v>
      </c>
      <c r="B95">
        <f t="shared" ca="1" si="13"/>
        <v>0.51597875543827765</v>
      </c>
      <c r="C95" s="12">
        <f t="shared" ca="1" si="15"/>
        <v>1</v>
      </c>
      <c r="D95" s="12">
        <f ca="1">IF(AND(C95=1,B95&lt;PRZ),1,0)</f>
        <v>0</v>
      </c>
      <c r="E95" s="12">
        <f ca="1">IF(AND(C95=1,D95=0,B95&lt;PRZ+PRO),1,0)</f>
        <v>0</v>
      </c>
      <c r="F95" s="12">
        <f ca="1">IF(AND(C95=2,B95&lt;PZR),1,0)</f>
        <v>0</v>
      </c>
      <c r="G95" s="12">
        <f ca="1">IF(AND(C95=2,F95=0,B95&lt;PZR+PZO),1,0)</f>
        <v>0</v>
      </c>
      <c r="H95" s="12">
        <f ca="1">IF(AND(C95=3,B95&lt;POR),1,0)</f>
        <v>0</v>
      </c>
      <c r="I95" s="12">
        <f ca="1">IF(AND(C95=3,H95=0,B95&lt;POR+POZ),1,0)</f>
        <v>0</v>
      </c>
      <c r="J95" s="12">
        <f t="shared" ca="1" si="16"/>
        <v>0</v>
      </c>
      <c r="K95">
        <f t="shared" ca="1" si="17"/>
        <v>0</v>
      </c>
      <c r="L95">
        <f ca="1">IF(K95=0,L94+Tijdstap,Tijdstap)</f>
        <v>45</v>
      </c>
      <c r="M95" t="str">
        <f t="shared" ca="1" si="18"/>
        <v/>
      </c>
      <c r="N95" t="str">
        <f t="shared" ca="1" si="14"/>
        <v/>
      </c>
    </row>
    <row r="96" spans="1:14" x14ac:dyDescent="0.25">
      <c r="A96">
        <f>A95+Tijdstap</f>
        <v>1410</v>
      </c>
      <c r="B96">
        <f t="shared" ca="1" si="13"/>
        <v>0.94258592603131253</v>
      </c>
      <c r="C96" s="12">
        <f t="shared" ca="1" si="15"/>
        <v>1</v>
      </c>
      <c r="D96" s="12">
        <f ca="1">IF(AND(C96=1,B96&lt;PRZ),1,0)</f>
        <v>0</v>
      </c>
      <c r="E96" s="12">
        <f ca="1">IF(AND(C96=1,D96=0,B96&lt;PRZ+PRO),1,0)</f>
        <v>0</v>
      </c>
      <c r="F96" s="12">
        <f ca="1">IF(AND(C96=2,B96&lt;PZR),1,0)</f>
        <v>0</v>
      </c>
      <c r="G96" s="12">
        <f ca="1">IF(AND(C96=2,F96=0,B96&lt;PZR+PZO),1,0)</f>
        <v>0</v>
      </c>
      <c r="H96" s="12">
        <f ca="1">IF(AND(C96=3,B96&lt;POR),1,0)</f>
        <v>0</v>
      </c>
      <c r="I96" s="12">
        <f ca="1">IF(AND(C96=3,H96=0,B96&lt;POR+POZ),1,0)</f>
        <v>0</v>
      </c>
      <c r="J96" s="12">
        <f t="shared" ca="1" si="16"/>
        <v>0</v>
      </c>
      <c r="K96">
        <f t="shared" ca="1" si="17"/>
        <v>0</v>
      </c>
      <c r="L96">
        <f ca="1">IF(K96=0,L95+Tijdstap,Tijdstap)</f>
        <v>60</v>
      </c>
      <c r="M96" t="str">
        <f t="shared" ca="1" si="18"/>
        <v/>
      </c>
      <c r="N96" t="str">
        <f t="shared" ca="1" si="14"/>
        <v/>
      </c>
    </row>
    <row r="97" spans="1:14" x14ac:dyDescent="0.25">
      <c r="A97">
        <f>A96+Tijdstap</f>
        <v>1425</v>
      </c>
      <c r="B97">
        <f t="shared" ca="1" si="13"/>
        <v>0.11675010170279698</v>
      </c>
      <c r="C97" s="12">
        <f t="shared" ca="1" si="15"/>
        <v>1</v>
      </c>
      <c r="D97" s="12">
        <f ca="1">IF(AND(C97=1,B97&lt;PRZ),1,0)</f>
        <v>1</v>
      </c>
      <c r="E97" s="12">
        <f ca="1">IF(AND(C97=1,D97=0,B97&lt;PRZ+PRO),1,0)</f>
        <v>0</v>
      </c>
      <c r="F97" s="12">
        <f ca="1">IF(AND(C97=2,B97&lt;PZR),1,0)</f>
        <v>0</v>
      </c>
      <c r="G97" s="12">
        <f ca="1">IF(AND(C97=2,F97=0,B97&lt;PZR+PZO),1,0)</f>
        <v>0</v>
      </c>
      <c r="H97" s="12">
        <f ca="1">IF(AND(C97=3,B97&lt;POR),1,0)</f>
        <v>0</v>
      </c>
      <c r="I97" s="12">
        <f ca="1">IF(AND(C97=3,H97=0,B97&lt;POR+POZ),1,0)</f>
        <v>0</v>
      </c>
      <c r="J97" s="12">
        <f t="shared" ca="1" si="16"/>
        <v>1</v>
      </c>
      <c r="K97">
        <f t="shared" ca="1" si="17"/>
        <v>2</v>
      </c>
      <c r="L97">
        <f ca="1">IF(K97=0,L96+Tijdstap,Tijdstap)</f>
        <v>15</v>
      </c>
      <c r="M97">
        <f t="shared" ca="1" si="18"/>
        <v>1</v>
      </c>
      <c r="N97">
        <f t="shared" ca="1" si="14"/>
        <v>60</v>
      </c>
    </row>
    <row r="98" spans="1:14" x14ac:dyDescent="0.25">
      <c r="A98">
        <f>A97+Tijdstap</f>
        <v>1440</v>
      </c>
      <c r="B98">
        <f t="shared" ca="1" si="13"/>
        <v>0.51438212464644739</v>
      </c>
      <c r="C98" s="12">
        <f t="shared" ca="1" si="15"/>
        <v>2</v>
      </c>
      <c r="D98" s="12">
        <f ca="1">IF(AND(C98=1,B98&lt;PRZ),1,0)</f>
        <v>0</v>
      </c>
      <c r="E98" s="12">
        <f ca="1">IF(AND(C98=1,D98=0,B98&lt;PRZ+PRO),1,0)</f>
        <v>0</v>
      </c>
      <c r="F98" s="12">
        <f ca="1">IF(AND(C98=2,B98&lt;PZR),1,0)</f>
        <v>0</v>
      </c>
      <c r="G98" s="12">
        <f ca="1">IF(AND(C98=2,F98=0,B98&lt;PZR+PZO),1,0)</f>
        <v>1</v>
      </c>
      <c r="H98" s="12">
        <f ca="1">IF(AND(C98=3,B98&lt;POR),1,0)</f>
        <v>0</v>
      </c>
      <c r="I98" s="12">
        <f ca="1">IF(AND(C98=3,H98=0,B98&lt;POR+POZ),1,0)</f>
        <v>0</v>
      </c>
      <c r="J98" s="12">
        <f t="shared" ca="1" si="16"/>
        <v>1</v>
      </c>
      <c r="K98">
        <f t="shared" ca="1" si="17"/>
        <v>3</v>
      </c>
      <c r="L98">
        <f ca="1">IF(K98=0,L97+Tijdstap,Tijdstap)</f>
        <v>15</v>
      </c>
      <c r="M98">
        <f t="shared" ca="1" si="18"/>
        <v>2</v>
      </c>
      <c r="N98">
        <f t="shared" ca="1" si="14"/>
        <v>15</v>
      </c>
    </row>
    <row r="99" spans="1:14" x14ac:dyDescent="0.25">
      <c r="A99">
        <f>A98+Tijdstap</f>
        <v>1455</v>
      </c>
      <c r="B99">
        <f t="shared" ca="1" si="13"/>
        <v>0.12271974057655677</v>
      </c>
      <c r="C99" s="12">
        <f t="shared" ca="1" si="15"/>
        <v>3</v>
      </c>
      <c r="D99" s="12">
        <f ca="1">IF(AND(C99=1,B99&lt;PRZ),1,0)</f>
        <v>0</v>
      </c>
      <c r="E99" s="12">
        <f ca="1">IF(AND(C99=1,D99=0,B99&lt;PRZ+PRO),1,0)</f>
        <v>0</v>
      </c>
      <c r="F99" s="12">
        <f ca="1">IF(AND(C99=2,B99&lt;PZR),1,0)</f>
        <v>0</v>
      </c>
      <c r="G99" s="12">
        <f ca="1">IF(AND(C99=2,F99=0,B99&lt;PZR+PZO),1,0)</f>
        <v>0</v>
      </c>
      <c r="H99" s="12">
        <f ca="1">IF(AND(C99=3,B99&lt;POR),1,0)</f>
        <v>1</v>
      </c>
      <c r="I99" s="12">
        <f ca="1">IF(AND(C99=3,H99=0,B99&lt;POR+POZ),1,0)</f>
        <v>0</v>
      </c>
      <c r="J99" s="12">
        <f t="shared" ca="1" si="16"/>
        <v>1</v>
      </c>
      <c r="K99">
        <f t="shared" ca="1" si="17"/>
        <v>1</v>
      </c>
      <c r="L99">
        <f ca="1">IF(K99=0,L98+Tijdstap,Tijdstap)</f>
        <v>15</v>
      </c>
      <c r="M99">
        <f t="shared" ca="1" si="18"/>
        <v>3</v>
      </c>
      <c r="N99">
        <f t="shared" ca="1" si="14"/>
        <v>15</v>
      </c>
    </row>
    <row r="100" spans="1:14" x14ac:dyDescent="0.25">
      <c r="A100">
        <f>A99+Tijdstap</f>
        <v>1470</v>
      </c>
      <c r="B100">
        <f t="shared" ca="1" si="13"/>
        <v>0.55126777676036154</v>
      </c>
      <c r="C100" s="12">
        <f t="shared" ca="1" si="15"/>
        <v>1</v>
      </c>
      <c r="D100" s="12">
        <f ca="1">IF(AND(C100=1,B100&lt;PRZ),1,0)</f>
        <v>0</v>
      </c>
      <c r="E100" s="12">
        <f ca="1">IF(AND(C100=1,D100=0,B100&lt;PRZ+PRO),1,0)</f>
        <v>0</v>
      </c>
      <c r="F100" s="12">
        <f ca="1">IF(AND(C100=2,B100&lt;PZR),1,0)</f>
        <v>0</v>
      </c>
      <c r="G100" s="12">
        <f ca="1">IF(AND(C100=2,F100=0,B100&lt;PZR+PZO),1,0)</f>
        <v>0</v>
      </c>
      <c r="H100" s="12">
        <f ca="1">IF(AND(C100=3,B100&lt;POR),1,0)</f>
        <v>0</v>
      </c>
      <c r="I100" s="12">
        <f ca="1">IF(AND(C100=3,H100=0,B100&lt;POR+POZ),1,0)</f>
        <v>0</v>
      </c>
      <c r="J100" s="12">
        <f t="shared" ca="1" si="16"/>
        <v>0</v>
      </c>
      <c r="K100">
        <f t="shared" ca="1" si="17"/>
        <v>0</v>
      </c>
      <c r="L100">
        <f ca="1">IF(K100=0,L99+Tijdstap,Tijdstap)</f>
        <v>30</v>
      </c>
      <c r="M100" t="str">
        <f t="shared" ca="1" si="18"/>
        <v/>
      </c>
      <c r="N100" t="str">
        <f t="shared" ca="1" si="14"/>
        <v/>
      </c>
    </row>
    <row r="101" spans="1:14" x14ac:dyDescent="0.25">
      <c r="A101">
        <f>A100+Tijdstap</f>
        <v>1485</v>
      </c>
      <c r="B101">
        <f t="shared" ca="1" si="13"/>
        <v>0.41874717969063757</v>
      </c>
      <c r="C101" s="12">
        <f t="shared" ca="1" si="15"/>
        <v>1</v>
      </c>
      <c r="D101" s="12">
        <f ca="1">IF(AND(C101=1,B101&lt;PRZ),1,0)</f>
        <v>0</v>
      </c>
      <c r="E101" s="12">
        <f ca="1">IF(AND(C101=1,D101=0,B101&lt;PRZ+PRO),1,0)</f>
        <v>0</v>
      </c>
      <c r="F101" s="12">
        <f ca="1">IF(AND(C101=2,B101&lt;PZR),1,0)</f>
        <v>0</v>
      </c>
      <c r="G101" s="12">
        <f ca="1">IF(AND(C101=2,F101=0,B101&lt;PZR+PZO),1,0)</f>
        <v>0</v>
      </c>
      <c r="H101" s="12">
        <f ca="1">IF(AND(C101=3,B101&lt;POR),1,0)</f>
        <v>0</v>
      </c>
      <c r="I101" s="12">
        <f ca="1">IF(AND(C101=3,H101=0,B101&lt;POR+POZ),1,0)</f>
        <v>0</v>
      </c>
      <c r="J101" s="12">
        <f t="shared" ca="1" si="16"/>
        <v>0</v>
      </c>
      <c r="K101">
        <f t="shared" ca="1" si="17"/>
        <v>0</v>
      </c>
      <c r="L101">
        <f ca="1">IF(K101=0,L100+Tijdstap,Tijdstap)</f>
        <v>45</v>
      </c>
      <c r="M101" t="str">
        <f t="shared" ca="1" si="18"/>
        <v/>
      </c>
      <c r="N101" t="str">
        <f t="shared" ca="1" si="14"/>
        <v/>
      </c>
    </row>
    <row r="102" spans="1:14" x14ac:dyDescent="0.25">
      <c r="A102">
        <f>A101+Tijdstap</f>
        <v>1500</v>
      </c>
      <c r="B102">
        <f t="shared" ca="1" si="13"/>
        <v>0.35504471482596456</v>
      </c>
      <c r="C102" s="12">
        <f t="shared" ca="1" si="15"/>
        <v>1</v>
      </c>
      <c r="D102" s="12">
        <f ca="1">IF(AND(C102=1,B102&lt;PRZ),1,0)</f>
        <v>0</v>
      </c>
      <c r="E102" s="12">
        <f ca="1">IF(AND(C102=1,D102=0,B102&lt;PRZ+PRO),1,0)</f>
        <v>1</v>
      </c>
      <c r="F102" s="12">
        <f ca="1">IF(AND(C102=2,B102&lt;PZR),1,0)</f>
        <v>0</v>
      </c>
      <c r="G102" s="12">
        <f ca="1">IF(AND(C102=2,F102=0,B102&lt;PZR+PZO),1,0)</f>
        <v>0</v>
      </c>
      <c r="H102" s="12">
        <f ca="1">IF(AND(C102=3,B102&lt;POR),1,0)</f>
        <v>0</v>
      </c>
      <c r="I102" s="12">
        <f ca="1">IF(AND(C102=3,H102=0,B102&lt;POR+POZ),1,0)</f>
        <v>0</v>
      </c>
      <c r="J102" s="12">
        <f t="shared" ca="1" si="16"/>
        <v>1</v>
      </c>
      <c r="K102">
        <f t="shared" ca="1" si="17"/>
        <v>3</v>
      </c>
      <c r="L102">
        <f ca="1">IF(K102=0,L101+Tijdstap,Tijdstap)</f>
        <v>15</v>
      </c>
      <c r="M102">
        <f t="shared" ca="1" si="18"/>
        <v>1</v>
      </c>
      <c r="N102">
        <f t="shared" ca="1" si="14"/>
        <v>45</v>
      </c>
    </row>
    <row r="103" spans="1:14" x14ac:dyDescent="0.25">
      <c r="A103">
        <f>A102+Tijdstap</f>
        <v>1515</v>
      </c>
      <c r="B103">
        <f t="shared" ca="1" si="13"/>
        <v>0.69379337059214707</v>
      </c>
      <c r="C103" s="12">
        <f t="shared" ca="1" si="15"/>
        <v>3</v>
      </c>
      <c r="D103" s="12">
        <f ca="1">IF(AND(C103=1,B103&lt;PRZ),1,0)</f>
        <v>0</v>
      </c>
      <c r="E103" s="12">
        <f ca="1">IF(AND(C103=1,D103=0,B103&lt;PRZ+PRO),1,0)</f>
        <v>0</v>
      </c>
      <c r="F103" s="12">
        <f ca="1">IF(AND(C103=2,B103&lt;PZR),1,0)</f>
        <v>0</v>
      </c>
      <c r="G103" s="12">
        <f ca="1">IF(AND(C103=2,F103=0,B103&lt;PZR+PZO),1,0)</f>
        <v>0</v>
      </c>
      <c r="H103" s="12">
        <f ca="1">IF(AND(C103=3,B103&lt;POR),1,0)</f>
        <v>0</v>
      </c>
      <c r="I103" s="12">
        <f ca="1">IF(AND(C103=3,H103=0,B103&lt;POR+POZ),1,0)</f>
        <v>1</v>
      </c>
      <c r="J103" s="12">
        <f t="shared" ca="1" si="16"/>
        <v>1</v>
      </c>
      <c r="K103">
        <f t="shared" ca="1" si="17"/>
        <v>2</v>
      </c>
      <c r="L103">
        <f ca="1">IF(K103=0,L102+Tijdstap,Tijdstap)</f>
        <v>15</v>
      </c>
      <c r="M103">
        <f t="shared" ca="1" si="18"/>
        <v>3</v>
      </c>
      <c r="N103">
        <f t="shared" ca="1" si="14"/>
        <v>15</v>
      </c>
    </row>
    <row r="104" spans="1:14" x14ac:dyDescent="0.25">
      <c r="A104">
        <f>A103+Tijdstap</f>
        <v>1530</v>
      </c>
      <c r="B104">
        <f t="shared" ca="1" si="13"/>
        <v>0.14280917918676828</v>
      </c>
      <c r="C104" s="12">
        <f t="shared" ca="1" si="15"/>
        <v>2</v>
      </c>
      <c r="D104" s="12">
        <f ca="1">IF(AND(C104=1,B104&lt;PRZ),1,0)</f>
        <v>0</v>
      </c>
      <c r="E104" s="12">
        <f ca="1">IF(AND(C104=1,D104=0,B104&lt;PRZ+PRO),1,0)</f>
        <v>0</v>
      </c>
      <c r="F104" s="12">
        <f ca="1">IF(AND(C104=2,B104&lt;PZR),1,0)</f>
        <v>1</v>
      </c>
      <c r="G104" s="12">
        <f ca="1">IF(AND(C104=2,F104=0,B104&lt;PZR+PZO),1,0)</f>
        <v>0</v>
      </c>
      <c r="H104" s="12">
        <f ca="1">IF(AND(C104=3,B104&lt;POR),1,0)</f>
        <v>0</v>
      </c>
      <c r="I104" s="12">
        <f ca="1">IF(AND(C104=3,H104=0,B104&lt;POR+POZ),1,0)</f>
        <v>0</v>
      </c>
      <c r="J104" s="12">
        <f t="shared" ca="1" si="16"/>
        <v>1</v>
      </c>
      <c r="K104">
        <f t="shared" ca="1" si="17"/>
        <v>1</v>
      </c>
      <c r="L104">
        <f ca="1">IF(K104=0,L103+Tijdstap,Tijdstap)</f>
        <v>15</v>
      </c>
      <c r="M104">
        <f t="shared" ca="1" si="18"/>
        <v>2</v>
      </c>
      <c r="N104">
        <f t="shared" ca="1" si="14"/>
        <v>15</v>
      </c>
    </row>
    <row r="105" spans="1:14" x14ac:dyDescent="0.25">
      <c r="A105">
        <f>A104+Tijdstap</f>
        <v>1545</v>
      </c>
      <c r="B105">
        <f t="shared" ca="1" si="13"/>
        <v>0.85733550817613802</v>
      </c>
      <c r="C105" s="12">
        <f t="shared" ca="1" si="15"/>
        <v>1</v>
      </c>
      <c r="D105" s="12">
        <f ca="1">IF(AND(C105=1,B105&lt;PRZ),1,0)</f>
        <v>0</v>
      </c>
      <c r="E105" s="12">
        <f ca="1">IF(AND(C105=1,D105=0,B105&lt;PRZ+PRO),1,0)</f>
        <v>0</v>
      </c>
      <c r="F105" s="12">
        <f ca="1">IF(AND(C105=2,B105&lt;PZR),1,0)</f>
        <v>0</v>
      </c>
      <c r="G105" s="12">
        <f ca="1">IF(AND(C105=2,F105=0,B105&lt;PZR+PZO),1,0)</f>
        <v>0</v>
      </c>
      <c r="H105" s="12">
        <f ca="1">IF(AND(C105=3,B105&lt;POR),1,0)</f>
        <v>0</v>
      </c>
      <c r="I105" s="12">
        <f ca="1">IF(AND(C105=3,H105=0,B105&lt;POR+POZ),1,0)</f>
        <v>0</v>
      </c>
      <c r="J105" s="12">
        <f t="shared" ca="1" si="16"/>
        <v>0</v>
      </c>
      <c r="K105">
        <f t="shared" ca="1" si="17"/>
        <v>0</v>
      </c>
      <c r="L105">
        <f ca="1">IF(K105=0,L104+Tijdstap,Tijdstap)</f>
        <v>30</v>
      </c>
      <c r="M105" t="str">
        <f t="shared" ca="1" si="18"/>
        <v/>
      </c>
      <c r="N105" t="str">
        <f t="shared" ca="1" si="14"/>
        <v/>
      </c>
    </row>
    <row r="106" spans="1:14" x14ac:dyDescent="0.25">
      <c r="A106">
        <f>A105+Tijdstap</f>
        <v>1560</v>
      </c>
      <c r="B106">
        <f t="shared" ca="1" si="13"/>
        <v>0.57483034899796004</v>
      </c>
      <c r="C106" s="12">
        <f t="shared" ca="1" si="15"/>
        <v>1</v>
      </c>
      <c r="D106" s="12">
        <f ca="1">IF(AND(C106=1,B106&lt;PRZ),1,0)</f>
        <v>0</v>
      </c>
      <c r="E106" s="12">
        <f ca="1">IF(AND(C106=1,D106=0,B106&lt;PRZ+PRO),1,0)</f>
        <v>0</v>
      </c>
      <c r="F106" s="12">
        <f ca="1">IF(AND(C106=2,B106&lt;PZR),1,0)</f>
        <v>0</v>
      </c>
      <c r="G106" s="12">
        <f ca="1">IF(AND(C106=2,F106=0,B106&lt;PZR+PZO),1,0)</f>
        <v>0</v>
      </c>
      <c r="H106" s="12">
        <f ca="1">IF(AND(C106=3,B106&lt;POR),1,0)</f>
        <v>0</v>
      </c>
      <c r="I106" s="12">
        <f ca="1">IF(AND(C106=3,H106=0,B106&lt;POR+POZ),1,0)</f>
        <v>0</v>
      </c>
      <c r="J106" s="12">
        <f t="shared" ca="1" si="16"/>
        <v>0</v>
      </c>
      <c r="K106">
        <f t="shared" ca="1" si="17"/>
        <v>0</v>
      </c>
      <c r="L106">
        <f ca="1">IF(K106=0,L105+Tijdstap,Tijdstap)</f>
        <v>45</v>
      </c>
      <c r="M106" t="str">
        <f t="shared" ca="1" si="18"/>
        <v/>
      </c>
      <c r="N106" t="str">
        <f t="shared" ca="1" si="14"/>
        <v/>
      </c>
    </row>
    <row r="107" spans="1:14" x14ac:dyDescent="0.25">
      <c r="A107">
        <f>A106+Tijdstap</f>
        <v>1575</v>
      </c>
      <c r="B107">
        <f t="shared" ca="1" si="13"/>
        <v>0.30939660237772215</v>
      </c>
      <c r="C107" s="12">
        <f t="shared" ca="1" si="15"/>
        <v>1</v>
      </c>
      <c r="D107" s="12">
        <f ca="1">IF(AND(C107=1,B107&lt;PRZ),1,0)</f>
        <v>0</v>
      </c>
      <c r="E107" s="12">
        <f ca="1">IF(AND(C107=1,D107=0,B107&lt;PRZ+PRO),1,0)</f>
        <v>1</v>
      </c>
      <c r="F107" s="12">
        <f ca="1">IF(AND(C107=2,B107&lt;PZR),1,0)</f>
        <v>0</v>
      </c>
      <c r="G107" s="12">
        <f ca="1">IF(AND(C107=2,F107=0,B107&lt;PZR+PZO),1,0)</f>
        <v>0</v>
      </c>
      <c r="H107" s="12">
        <f ca="1">IF(AND(C107=3,B107&lt;POR),1,0)</f>
        <v>0</v>
      </c>
      <c r="I107" s="12">
        <f ca="1">IF(AND(C107=3,H107=0,B107&lt;POR+POZ),1,0)</f>
        <v>0</v>
      </c>
      <c r="J107" s="12">
        <f t="shared" ca="1" si="16"/>
        <v>1</v>
      </c>
      <c r="K107">
        <f t="shared" ca="1" si="17"/>
        <v>3</v>
      </c>
      <c r="L107">
        <f ca="1">IF(K107=0,L106+Tijdstap,Tijdstap)</f>
        <v>15</v>
      </c>
      <c r="M107">
        <f t="shared" ca="1" si="18"/>
        <v>1</v>
      </c>
      <c r="N107">
        <f t="shared" ca="1" si="14"/>
        <v>45</v>
      </c>
    </row>
    <row r="108" spans="1:14" x14ac:dyDescent="0.25">
      <c r="A108">
        <f>A107+Tijdstap</f>
        <v>1590</v>
      </c>
      <c r="B108">
        <f t="shared" ca="1" si="13"/>
        <v>0.59774185691688464</v>
      </c>
      <c r="C108" s="12">
        <f t="shared" ca="1" si="15"/>
        <v>3</v>
      </c>
      <c r="D108" s="12">
        <f ca="1">IF(AND(C108=1,B108&lt;PRZ),1,0)</f>
        <v>0</v>
      </c>
      <c r="E108" s="12">
        <f ca="1">IF(AND(C108=1,D108=0,B108&lt;PRZ+PRO),1,0)</f>
        <v>0</v>
      </c>
      <c r="F108" s="12">
        <f ca="1">IF(AND(C108=2,B108&lt;PZR),1,0)</f>
        <v>0</v>
      </c>
      <c r="G108" s="12">
        <f ca="1">IF(AND(C108=2,F108=0,B108&lt;PZR+PZO),1,0)</f>
        <v>0</v>
      </c>
      <c r="H108" s="12">
        <f ca="1">IF(AND(C108=3,B108&lt;POR),1,0)</f>
        <v>0</v>
      </c>
      <c r="I108" s="12">
        <f ca="1">IF(AND(C108=3,H108=0,B108&lt;POR+POZ),1,0)</f>
        <v>1</v>
      </c>
      <c r="J108" s="12">
        <f t="shared" ca="1" si="16"/>
        <v>1</v>
      </c>
      <c r="K108">
        <f t="shared" ca="1" si="17"/>
        <v>2</v>
      </c>
      <c r="L108">
        <f ca="1">IF(K108=0,L107+Tijdstap,Tijdstap)</f>
        <v>15</v>
      </c>
      <c r="M108">
        <f t="shared" ca="1" si="18"/>
        <v>3</v>
      </c>
      <c r="N108">
        <f t="shared" ca="1" si="14"/>
        <v>15</v>
      </c>
    </row>
    <row r="109" spans="1:14" x14ac:dyDescent="0.25">
      <c r="A109">
        <f>A108+Tijdstap</f>
        <v>1605</v>
      </c>
      <c r="B109">
        <f t="shared" ca="1" si="13"/>
        <v>0.97383825670491841</v>
      </c>
      <c r="C109" s="12">
        <f t="shared" ca="1" si="15"/>
        <v>2</v>
      </c>
      <c r="D109" s="12">
        <f ca="1">IF(AND(C109=1,B109&lt;PRZ),1,0)</f>
        <v>0</v>
      </c>
      <c r="E109" s="12">
        <f ca="1">IF(AND(C109=1,D109=0,B109&lt;PRZ+PRO),1,0)</f>
        <v>0</v>
      </c>
      <c r="F109" s="12">
        <f ca="1">IF(AND(C109=2,B109&lt;PZR),1,0)</f>
        <v>0</v>
      </c>
      <c r="G109" s="12">
        <f ca="1">IF(AND(C109=2,F109=0,B109&lt;PZR+PZO),1,0)</f>
        <v>0</v>
      </c>
      <c r="H109" s="12">
        <f ca="1">IF(AND(C109=3,B109&lt;POR),1,0)</f>
        <v>0</v>
      </c>
      <c r="I109" s="12">
        <f ca="1">IF(AND(C109=3,H109=0,B109&lt;POR+POZ),1,0)</f>
        <v>0</v>
      </c>
      <c r="J109" s="12">
        <f t="shared" ca="1" si="16"/>
        <v>0</v>
      </c>
      <c r="K109">
        <f t="shared" ca="1" si="17"/>
        <v>0</v>
      </c>
      <c r="L109">
        <f ca="1">IF(K109=0,L108+Tijdstap,Tijdstap)</f>
        <v>30</v>
      </c>
      <c r="M109" t="str">
        <f t="shared" ca="1" si="18"/>
        <v/>
      </c>
      <c r="N109" t="str">
        <f t="shared" ca="1" si="14"/>
        <v/>
      </c>
    </row>
    <row r="110" spans="1:14" x14ac:dyDescent="0.25">
      <c r="A110">
        <f>A109+Tijdstap</f>
        <v>1620</v>
      </c>
      <c r="B110">
        <f t="shared" ca="1" si="13"/>
        <v>0.25225723362437558</v>
      </c>
      <c r="C110" s="12">
        <f t="shared" ca="1" si="15"/>
        <v>2</v>
      </c>
      <c r="D110" s="12">
        <f ca="1">IF(AND(C110=1,B110&lt;PRZ),1,0)</f>
        <v>0</v>
      </c>
      <c r="E110" s="12">
        <f ca="1">IF(AND(C110=1,D110=0,B110&lt;PRZ+PRO),1,0)</f>
        <v>0</v>
      </c>
      <c r="F110" s="12">
        <f ca="1">IF(AND(C110=2,B110&lt;PZR),1,0)</f>
        <v>1</v>
      </c>
      <c r="G110" s="12">
        <f ca="1">IF(AND(C110=2,F110=0,B110&lt;PZR+PZO),1,0)</f>
        <v>0</v>
      </c>
      <c r="H110" s="12">
        <f ca="1">IF(AND(C110=3,B110&lt;POR),1,0)</f>
        <v>0</v>
      </c>
      <c r="I110" s="12">
        <f ca="1">IF(AND(C110=3,H110=0,B110&lt;POR+POZ),1,0)</f>
        <v>0</v>
      </c>
      <c r="J110" s="12">
        <f t="shared" ca="1" si="16"/>
        <v>1</v>
      </c>
      <c r="K110">
        <f t="shared" ca="1" si="17"/>
        <v>1</v>
      </c>
      <c r="L110">
        <f ca="1">IF(K110=0,L109+Tijdstap,Tijdstap)</f>
        <v>15</v>
      </c>
      <c r="M110">
        <f t="shared" ca="1" si="18"/>
        <v>2</v>
      </c>
      <c r="N110">
        <f t="shared" ca="1" si="14"/>
        <v>30</v>
      </c>
    </row>
    <row r="111" spans="1:14" x14ac:dyDescent="0.25">
      <c r="A111">
        <f>A110+Tijdstap</f>
        <v>1635</v>
      </c>
      <c r="B111">
        <f t="shared" ca="1" si="13"/>
        <v>0.68749427540159735</v>
      </c>
      <c r="C111" s="12">
        <f t="shared" ca="1" si="15"/>
        <v>1</v>
      </c>
      <c r="D111" s="12">
        <f ca="1">IF(AND(C111=1,B111&lt;PRZ),1,0)</f>
        <v>0</v>
      </c>
      <c r="E111" s="12">
        <f ca="1">IF(AND(C111=1,D111=0,B111&lt;PRZ+PRO),1,0)</f>
        <v>0</v>
      </c>
      <c r="F111" s="12">
        <f ca="1">IF(AND(C111=2,B111&lt;PZR),1,0)</f>
        <v>0</v>
      </c>
      <c r="G111" s="12">
        <f ca="1">IF(AND(C111=2,F111=0,B111&lt;PZR+PZO),1,0)</f>
        <v>0</v>
      </c>
      <c r="H111" s="12">
        <f ca="1">IF(AND(C111=3,B111&lt;POR),1,0)</f>
        <v>0</v>
      </c>
      <c r="I111" s="12">
        <f ca="1">IF(AND(C111=3,H111=0,B111&lt;POR+POZ),1,0)</f>
        <v>0</v>
      </c>
      <c r="J111" s="12">
        <f t="shared" ca="1" si="16"/>
        <v>0</v>
      </c>
      <c r="K111">
        <f t="shared" ca="1" si="17"/>
        <v>0</v>
      </c>
      <c r="L111">
        <f ca="1">IF(K111=0,L110+Tijdstap,Tijdstap)</f>
        <v>30</v>
      </c>
      <c r="M111" t="str">
        <f t="shared" ca="1" si="18"/>
        <v/>
      </c>
      <c r="N111" t="str">
        <f t="shared" ca="1" si="14"/>
        <v/>
      </c>
    </row>
    <row r="112" spans="1:14" x14ac:dyDescent="0.25">
      <c r="A112">
        <f>A111+Tijdstap</f>
        <v>1650</v>
      </c>
      <c r="B112">
        <f t="shared" ca="1" si="13"/>
        <v>0.79972485773197088</v>
      </c>
      <c r="C112" s="12">
        <f t="shared" ca="1" si="15"/>
        <v>1</v>
      </c>
      <c r="D112" s="12">
        <f ca="1">IF(AND(C112=1,B112&lt;PRZ),1,0)</f>
        <v>0</v>
      </c>
      <c r="E112" s="12">
        <f ca="1">IF(AND(C112=1,D112=0,B112&lt;PRZ+PRO),1,0)</f>
        <v>0</v>
      </c>
      <c r="F112" s="12">
        <f ca="1">IF(AND(C112=2,B112&lt;PZR),1,0)</f>
        <v>0</v>
      </c>
      <c r="G112" s="12">
        <f ca="1">IF(AND(C112=2,F112=0,B112&lt;PZR+PZO),1,0)</f>
        <v>0</v>
      </c>
      <c r="H112" s="12">
        <f ca="1">IF(AND(C112=3,B112&lt;POR),1,0)</f>
        <v>0</v>
      </c>
      <c r="I112" s="12">
        <f ca="1">IF(AND(C112=3,H112=0,B112&lt;POR+POZ),1,0)</f>
        <v>0</v>
      </c>
      <c r="J112" s="12">
        <f t="shared" ca="1" si="16"/>
        <v>0</v>
      </c>
      <c r="K112">
        <f t="shared" ca="1" si="17"/>
        <v>0</v>
      </c>
      <c r="L112">
        <f ca="1">IF(K112=0,L111+Tijdstap,Tijdstap)</f>
        <v>45</v>
      </c>
      <c r="M112" t="str">
        <f t="shared" ca="1" si="18"/>
        <v/>
      </c>
      <c r="N112" t="str">
        <f t="shared" ca="1" si="14"/>
        <v/>
      </c>
    </row>
    <row r="113" spans="1:14" x14ac:dyDescent="0.25">
      <c r="A113">
        <f>A112+Tijdstap</f>
        <v>1665</v>
      </c>
      <c r="B113">
        <f t="shared" ca="1" si="13"/>
        <v>0.91501742013189813</v>
      </c>
      <c r="C113" s="12">
        <f t="shared" ca="1" si="15"/>
        <v>1</v>
      </c>
      <c r="D113" s="12">
        <f ca="1">IF(AND(C113=1,B113&lt;PRZ),1,0)</f>
        <v>0</v>
      </c>
      <c r="E113" s="12">
        <f ca="1">IF(AND(C113=1,D113=0,B113&lt;PRZ+PRO),1,0)</f>
        <v>0</v>
      </c>
      <c r="F113" s="12">
        <f ca="1">IF(AND(C113=2,B113&lt;PZR),1,0)</f>
        <v>0</v>
      </c>
      <c r="G113" s="12">
        <f ca="1">IF(AND(C113=2,F113=0,B113&lt;PZR+PZO),1,0)</f>
        <v>0</v>
      </c>
      <c r="H113" s="12">
        <f ca="1">IF(AND(C113=3,B113&lt;POR),1,0)</f>
        <v>0</v>
      </c>
      <c r="I113" s="12">
        <f ca="1">IF(AND(C113=3,H113=0,B113&lt;POR+POZ),1,0)</f>
        <v>0</v>
      </c>
      <c r="J113" s="12">
        <f t="shared" ca="1" si="16"/>
        <v>0</v>
      </c>
      <c r="K113">
        <f t="shared" ca="1" si="17"/>
        <v>0</v>
      </c>
      <c r="L113">
        <f ca="1">IF(K113=0,L112+Tijdstap,Tijdstap)</f>
        <v>60</v>
      </c>
      <c r="M113" t="str">
        <f t="shared" ca="1" si="18"/>
        <v/>
      </c>
      <c r="N113" t="str">
        <f t="shared" ca="1" si="14"/>
        <v/>
      </c>
    </row>
    <row r="114" spans="1:14" x14ac:dyDescent="0.25">
      <c r="A114">
        <f>A113+Tijdstap</f>
        <v>1680</v>
      </c>
      <c r="B114">
        <f t="shared" ca="1" si="13"/>
        <v>0.22381635524303911</v>
      </c>
      <c r="C114" s="12">
        <f t="shared" ca="1" si="15"/>
        <v>1</v>
      </c>
      <c r="D114" s="12">
        <f ca="1">IF(AND(C114=1,B114&lt;PRZ),1,0)</f>
        <v>1</v>
      </c>
      <c r="E114" s="12">
        <f ca="1">IF(AND(C114=1,D114=0,B114&lt;PRZ+PRO),1,0)</f>
        <v>0</v>
      </c>
      <c r="F114" s="12">
        <f ca="1">IF(AND(C114=2,B114&lt;PZR),1,0)</f>
        <v>0</v>
      </c>
      <c r="G114" s="12">
        <f ca="1">IF(AND(C114=2,F114=0,B114&lt;PZR+PZO),1,0)</f>
        <v>0</v>
      </c>
      <c r="H114" s="12">
        <f ca="1">IF(AND(C114=3,B114&lt;POR),1,0)</f>
        <v>0</v>
      </c>
      <c r="I114" s="12">
        <f ca="1">IF(AND(C114=3,H114=0,B114&lt;POR+POZ),1,0)</f>
        <v>0</v>
      </c>
      <c r="J114" s="12">
        <f t="shared" ca="1" si="16"/>
        <v>1</v>
      </c>
      <c r="K114">
        <f t="shared" ca="1" si="17"/>
        <v>2</v>
      </c>
      <c r="L114">
        <f ca="1">IF(K114=0,L113+Tijdstap,Tijdstap)</f>
        <v>15</v>
      </c>
      <c r="M114">
        <f t="shared" ca="1" si="18"/>
        <v>1</v>
      </c>
      <c r="N114">
        <f t="shared" ca="1" si="14"/>
        <v>60</v>
      </c>
    </row>
    <row r="115" spans="1:14" x14ac:dyDescent="0.25">
      <c r="A115">
        <f>A114+Tijdstap</f>
        <v>1695</v>
      </c>
      <c r="B115">
        <f t="shared" ca="1" si="13"/>
        <v>0.31310879644495027</v>
      </c>
      <c r="C115" s="12">
        <f t="shared" ca="1" si="15"/>
        <v>2</v>
      </c>
      <c r="D115" s="12">
        <f ca="1">IF(AND(C115=1,B115&lt;PRZ),1,0)</f>
        <v>0</v>
      </c>
      <c r="E115" s="12">
        <f ca="1">IF(AND(C115=1,D115=0,B115&lt;PRZ+PRO),1,0)</f>
        <v>0</v>
      </c>
      <c r="F115" s="12">
        <f ca="1">IF(AND(C115=2,B115&lt;PZR),1,0)</f>
        <v>1</v>
      </c>
      <c r="G115" s="12">
        <f ca="1">IF(AND(C115=2,F115=0,B115&lt;PZR+PZO),1,0)</f>
        <v>0</v>
      </c>
      <c r="H115" s="12">
        <f ca="1">IF(AND(C115=3,B115&lt;POR),1,0)</f>
        <v>0</v>
      </c>
      <c r="I115" s="12">
        <f ca="1">IF(AND(C115=3,H115=0,B115&lt;POR+POZ),1,0)</f>
        <v>0</v>
      </c>
      <c r="J115" s="12">
        <f t="shared" ca="1" si="16"/>
        <v>1</v>
      </c>
      <c r="K115">
        <f t="shared" ca="1" si="17"/>
        <v>1</v>
      </c>
      <c r="L115">
        <f ca="1">IF(K115=0,L114+Tijdstap,Tijdstap)</f>
        <v>15</v>
      </c>
      <c r="M115">
        <f t="shared" ca="1" si="18"/>
        <v>2</v>
      </c>
      <c r="N115">
        <f t="shared" ca="1" si="14"/>
        <v>15</v>
      </c>
    </row>
    <row r="116" spans="1:14" x14ac:dyDescent="0.25">
      <c r="A116">
        <f>A115+Tijdstap</f>
        <v>1710</v>
      </c>
      <c r="B116">
        <f t="shared" ca="1" si="13"/>
        <v>0.1342950942159169</v>
      </c>
      <c r="C116" s="12">
        <f t="shared" ca="1" si="15"/>
        <v>1</v>
      </c>
      <c r="D116" s="12">
        <f ca="1">IF(AND(C116=1,B116&lt;PRZ),1,0)</f>
        <v>1</v>
      </c>
      <c r="E116" s="12">
        <f ca="1">IF(AND(C116=1,D116=0,B116&lt;PRZ+PRO),1,0)</f>
        <v>0</v>
      </c>
      <c r="F116" s="12">
        <f ca="1">IF(AND(C116=2,B116&lt;PZR),1,0)</f>
        <v>0</v>
      </c>
      <c r="G116" s="12">
        <f ca="1">IF(AND(C116=2,F116=0,B116&lt;PZR+PZO),1,0)</f>
        <v>0</v>
      </c>
      <c r="H116" s="12">
        <f ca="1">IF(AND(C116=3,B116&lt;POR),1,0)</f>
        <v>0</v>
      </c>
      <c r="I116" s="12">
        <f ca="1">IF(AND(C116=3,H116=0,B116&lt;POR+POZ),1,0)</f>
        <v>0</v>
      </c>
      <c r="J116" s="12">
        <f t="shared" ca="1" si="16"/>
        <v>1</v>
      </c>
      <c r="K116">
        <f t="shared" ca="1" si="17"/>
        <v>2</v>
      </c>
      <c r="L116">
        <f ca="1">IF(K116=0,L115+Tijdstap,Tijdstap)</f>
        <v>15</v>
      </c>
      <c r="M116">
        <f t="shared" ca="1" si="18"/>
        <v>1</v>
      </c>
      <c r="N116">
        <f t="shared" ca="1" si="14"/>
        <v>15</v>
      </c>
    </row>
    <row r="117" spans="1:14" x14ac:dyDescent="0.25">
      <c r="A117">
        <f>A116+Tijdstap</f>
        <v>1725</v>
      </c>
      <c r="B117">
        <f t="shared" ca="1" si="13"/>
        <v>0.8844984431060211</v>
      </c>
      <c r="C117" s="12">
        <f t="shared" ca="1" si="15"/>
        <v>2</v>
      </c>
      <c r="D117" s="12">
        <f ca="1">IF(AND(C117=1,B117&lt;PRZ),1,0)</f>
        <v>0</v>
      </c>
      <c r="E117" s="12">
        <f ca="1">IF(AND(C117=1,D117=0,B117&lt;PRZ+PRO),1,0)</f>
        <v>0</v>
      </c>
      <c r="F117" s="12">
        <f ca="1">IF(AND(C117=2,B117&lt;PZR),1,0)</f>
        <v>0</v>
      </c>
      <c r="G117" s="12">
        <f ca="1">IF(AND(C117=2,F117=0,B117&lt;PZR+PZO),1,0)</f>
        <v>0</v>
      </c>
      <c r="H117" s="12">
        <f ca="1">IF(AND(C117=3,B117&lt;POR),1,0)</f>
        <v>0</v>
      </c>
      <c r="I117" s="12">
        <f ca="1">IF(AND(C117=3,H117=0,B117&lt;POR+POZ),1,0)</f>
        <v>0</v>
      </c>
      <c r="J117" s="12">
        <f t="shared" ca="1" si="16"/>
        <v>0</v>
      </c>
      <c r="K117">
        <f t="shared" ca="1" si="17"/>
        <v>0</v>
      </c>
      <c r="L117">
        <f ca="1">IF(K117=0,L116+Tijdstap,Tijdstap)</f>
        <v>30</v>
      </c>
      <c r="M117" t="str">
        <f t="shared" ca="1" si="18"/>
        <v/>
      </c>
      <c r="N117" t="str">
        <f t="shared" ca="1" si="14"/>
        <v/>
      </c>
    </row>
    <row r="118" spans="1:14" x14ac:dyDescent="0.25">
      <c r="A118">
        <f>A117+Tijdstap</f>
        <v>1740</v>
      </c>
      <c r="B118">
        <f t="shared" ca="1" si="13"/>
        <v>0.69347100442054321</v>
      </c>
      <c r="C118" s="12">
        <f t="shared" ca="1" si="15"/>
        <v>2</v>
      </c>
      <c r="D118" s="12">
        <f ca="1">IF(AND(C118=1,B118&lt;PRZ),1,0)</f>
        <v>0</v>
      </c>
      <c r="E118" s="12">
        <f ca="1">IF(AND(C118=1,D118=0,B118&lt;PRZ+PRO),1,0)</f>
        <v>0</v>
      </c>
      <c r="F118" s="12">
        <f ca="1">IF(AND(C118=2,B118&lt;PZR),1,0)</f>
        <v>0</v>
      </c>
      <c r="G118" s="12">
        <f ca="1">IF(AND(C118=2,F118=0,B118&lt;PZR+PZO),1,0)</f>
        <v>0</v>
      </c>
      <c r="H118" s="12">
        <f ca="1">IF(AND(C118=3,B118&lt;POR),1,0)</f>
        <v>0</v>
      </c>
      <c r="I118" s="12">
        <f ca="1">IF(AND(C118=3,H118=0,B118&lt;POR+POZ),1,0)</f>
        <v>0</v>
      </c>
      <c r="J118" s="12">
        <f t="shared" ca="1" si="16"/>
        <v>0</v>
      </c>
      <c r="K118">
        <f t="shared" ca="1" si="17"/>
        <v>0</v>
      </c>
      <c r="L118">
        <f ca="1">IF(K118=0,L117+Tijdstap,Tijdstap)</f>
        <v>45</v>
      </c>
      <c r="M118" t="str">
        <f t="shared" ca="1" si="18"/>
        <v/>
      </c>
      <c r="N118" t="str">
        <f t="shared" ca="1" si="14"/>
        <v/>
      </c>
    </row>
    <row r="119" spans="1:14" x14ac:dyDescent="0.25">
      <c r="A119">
        <f>A118+Tijdstap</f>
        <v>1755</v>
      </c>
      <c r="B119">
        <f t="shared" ca="1" si="13"/>
        <v>2.3080815905616725E-2</v>
      </c>
      <c r="C119" s="12">
        <f t="shared" ca="1" si="15"/>
        <v>2</v>
      </c>
      <c r="D119" s="12">
        <f ca="1">IF(AND(C119=1,B119&lt;PRZ),1,0)</f>
        <v>0</v>
      </c>
      <c r="E119" s="12">
        <f ca="1">IF(AND(C119=1,D119=0,B119&lt;PRZ+PRO),1,0)</f>
        <v>0</v>
      </c>
      <c r="F119" s="12">
        <f ca="1">IF(AND(C119=2,B119&lt;PZR),1,0)</f>
        <v>1</v>
      </c>
      <c r="G119" s="12">
        <f ca="1">IF(AND(C119=2,F119=0,B119&lt;PZR+PZO),1,0)</f>
        <v>0</v>
      </c>
      <c r="H119" s="12">
        <f ca="1">IF(AND(C119=3,B119&lt;POR),1,0)</f>
        <v>0</v>
      </c>
      <c r="I119" s="12">
        <f ca="1">IF(AND(C119=3,H119=0,B119&lt;POR+POZ),1,0)</f>
        <v>0</v>
      </c>
      <c r="J119" s="12">
        <f t="shared" ca="1" si="16"/>
        <v>1</v>
      </c>
      <c r="K119">
        <f t="shared" ca="1" si="17"/>
        <v>1</v>
      </c>
      <c r="L119">
        <f ca="1">IF(K119=0,L118+Tijdstap,Tijdstap)</f>
        <v>15</v>
      </c>
      <c r="M119">
        <f t="shared" ca="1" si="18"/>
        <v>2</v>
      </c>
      <c r="N119">
        <f t="shared" ca="1" si="14"/>
        <v>45</v>
      </c>
    </row>
    <row r="120" spans="1:14" x14ac:dyDescent="0.25">
      <c r="A120">
        <f>A119+Tijdstap</f>
        <v>1770</v>
      </c>
      <c r="B120">
        <f t="shared" ca="1" si="13"/>
        <v>0.47940333519325495</v>
      </c>
      <c r="C120" s="12">
        <f t="shared" ca="1" si="15"/>
        <v>1</v>
      </c>
      <c r="D120" s="12">
        <f ca="1">IF(AND(C120=1,B120&lt;PRZ),1,0)</f>
        <v>0</v>
      </c>
      <c r="E120" s="12">
        <f ca="1">IF(AND(C120=1,D120=0,B120&lt;PRZ+PRO),1,0)</f>
        <v>0</v>
      </c>
      <c r="F120" s="12">
        <f ca="1">IF(AND(C120=2,B120&lt;PZR),1,0)</f>
        <v>0</v>
      </c>
      <c r="G120" s="12">
        <f ca="1">IF(AND(C120=2,F120=0,B120&lt;PZR+PZO),1,0)</f>
        <v>0</v>
      </c>
      <c r="H120" s="12">
        <f ca="1">IF(AND(C120=3,B120&lt;POR),1,0)</f>
        <v>0</v>
      </c>
      <c r="I120" s="12">
        <f ca="1">IF(AND(C120=3,H120=0,B120&lt;POR+POZ),1,0)</f>
        <v>0</v>
      </c>
      <c r="J120" s="12">
        <f t="shared" ca="1" si="16"/>
        <v>0</v>
      </c>
      <c r="K120">
        <f t="shared" ca="1" si="17"/>
        <v>0</v>
      </c>
      <c r="L120">
        <f ca="1">IF(K120=0,L119+Tijdstap,Tijdstap)</f>
        <v>30</v>
      </c>
      <c r="M120" t="str">
        <f t="shared" ca="1" si="18"/>
        <v/>
      </c>
      <c r="N120" t="str">
        <f t="shared" ca="1" si="14"/>
        <v/>
      </c>
    </row>
    <row r="121" spans="1:14" x14ac:dyDescent="0.25">
      <c r="A121">
        <f>A120+Tijdstap</f>
        <v>1785</v>
      </c>
      <c r="B121">
        <f t="shared" ca="1" si="13"/>
        <v>0.49632711190666368</v>
      </c>
      <c r="C121" s="12">
        <f t="shared" ca="1" si="15"/>
        <v>1</v>
      </c>
      <c r="D121" s="12">
        <f ca="1">IF(AND(C121=1,B121&lt;PRZ),1,0)</f>
        <v>0</v>
      </c>
      <c r="E121" s="12">
        <f ca="1">IF(AND(C121=1,D121=0,B121&lt;PRZ+PRO),1,0)</f>
        <v>0</v>
      </c>
      <c r="F121" s="12">
        <f ca="1">IF(AND(C121=2,B121&lt;PZR),1,0)</f>
        <v>0</v>
      </c>
      <c r="G121" s="12">
        <f ca="1">IF(AND(C121=2,F121=0,B121&lt;PZR+PZO),1,0)</f>
        <v>0</v>
      </c>
      <c r="H121" s="12">
        <f ca="1">IF(AND(C121=3,B121&lt;POR),1,0)</f>
        <v>0</v>
      </c>
      <c r="I121" s="12">
        <f ca="1">IF(AND(C121=3,H121=0,B121&lt;POR+POZ),1,0)</f>
        <v>0</v>
      </c>
      <c r="J121" s="12">
        <f t="shared" ca="1" si="16"/>
        <v>0</v>
      </c>
      <c r="K121">
        <f t="shared" ca="1" si="17"/>
        <v>0</v>
      </c>
      <c r="L121">
        <f ca="1">IF(K121=0,L120+Tijdstap,Tijdstap)</f>
        <v>45</v>
      </c>
      <c r="M121" t="str">
        <f t="shared" ca="1" si="18"/>
        <v/>
      </c>
      <c r="N121" t="str">
        <f t="shared" ca="1" si="14"/>
        <v/>
      </c>
    </row>
    <row r="122" spans="1:14" x14ac:dyDescent="0.25">
      <c r="A122">
        <f>A121+Tijdstap</f>
        <v>1800</v>
      </c>
      <c r="B122">
        <f t="shared" ca="1" si="13"/>
        <v>0.59296874611379358</v>
      </c>
      <c r="C122" s="12">
        <f t="shared" ca="1" si="15"/>
        <v>1</v>
      </c>
      <c r="D122" s="12">
        <f ca="1">IF(AND(C122=1,B122&lt;PRZ),1,0)</f>
        <v>0</v>
      </c>
      <c r="E122" s="12">
        <f ca="1">IF(AND(C122=1,D122=0,B122&lt;PRZ+PRO),1,0)</f>
        <v>0</v>
      </c>
      <c r="F122" s="12">
        <f ca="1">IF(AND(C122=2,B122&lt;PZR),1,0)</f>
        <v>0</v>
      </c>
      <c r="G122" s="12">
        <f ca="1">IF(AND(C122=2,F122=0,B122&lt;PZR+PZO),1,0)</f>
        <v>0</v>
      </c>
      <c r="H122" s="12">
        <f ca="1">IF(AND(C122=3,B122&lt;POR),1,0)</f>
        <v>0</v>
      </c>
      <c r="I122" s="12">
        <f ca="1">IF(AND(C122=3,H122=0,B122&lt;POR+POZ),1,0)</f>
        <v>0</v>
      </c>
      <c r="J122" s="12">
        <f t="shared" ca="1" si="16"/>
        <v>0</v>
      </c>
      <c r="K122">
        <f t="shared" ca="1" si="17"/>
        <v>0</v>
      </c>
      <c r="L122">
        <f ca="1">IF(K122=0,L121+Tijdstap,Tijdstap)</f>
        <v>60</v>
      </c>
      <c r="M122" t="str">
        <f t="shared" ca="1" si="18"/>
        <v/>
      </c>
      <c r="N122" t="str">
        <f t="shared" ca="1" si="14"/>
        <v/>
      </c>
    </row>
    <row r="123" spans="1:14" x14ac:dyDescent="0.25">
      <c r="A123">
        <f>A122+Tijdstap</f>
        <v>1815</v>
      </c>
      <c r="B123">
        <f t="shared" ca="1" si="13"/>
        <v>0.34026900156086015</v>
      </c>
      <c r="C123" s="12">
        <f t="shared" ca="1" si="15"/>
        <v>1</v>
      </c>
      <c r="D123" s="12">
        <f ca="1">IF(AND(C123=1,B123&lt;PRZ),1,0)</f>
        <v>0</v>
      </c>
      <c r="E123" s="12">
        <f ca="1">IF(AND(C123=1,D123=0,B123&lt;PRZ+PRO),1,0)</f>
        <v>1</v>
      </c>
      <c r="F123" s="12">
        <f ca="1">IF(AND(C123=2,B123&lt;PZR),1,0)</f>
        <v>0</v>
      </c>
      <c r="G123" s="12">
        <f ca="1">IF(AND(C123=2,F123=0,B123&lt;PZR+PZO),1,0)</f>
        <v>0</v>
      </c>
      <c r="H123" s="12">
        <f ca="1">IF(AND(C123=3,B123&lt;POR),1,0)</f>
        <v>0</v>
      </c>
      <c r="I123" s="12">
        <f ca="1">IF(AND(C123=3,H123=0,B123&lt;POR+POZ),1,0)</f>
        <v>0</v>
      </c>
      <c r="J123" s="12">
        <f t="shared" ca="1" si="16"/>
        <v>1</v>
      </c>
      <c r="K123">
        <f t="shared" ca="1" si="17"/>
        <v>3</v>
      </c>
      <c r="L123">
        <f ca="1">IF(K123=0,L122+Tijdstap,Tijdstap)</f>
        <v>15</v>
      </c>
      <c r="M123">
        <f t="shared" ca="1" si="18"/>
        <v>1</v>
      </c>
      <c r="N123">
        <f t="shared" ca="1" si="14"/>
        <v>60</v>
      </c>
    </row>
    <row r="124" spans="1:14" x14ac:dyDescent="0.25">
      <c r="A124">
        <f>A123+Tijdstap</f>
        <v>1830</v>
      </c>
      <c r="B124">
        <f t="shared" ca="1" si="13"/>
        <v>0.70330551873631841</v>
      </c>
      <c r="C124" s="12">
        <f t="shared" ca="1" si="15"/>
        <v>3</v>
      </c>
      <c r="D124" s="12">
        <f ca="1">IF(AND(C124=1,B124&lt;PRZ),1,0)</f>
        <v>0</v>
      </c>
      <c r="E124" s="12">
        <f ca="1">IF(AND(C124=1,D124=0,B124&lt;PRZ+PRO),1,0)</f>
        <v>0</v>
      </c>
      <c r="F124" s="12">
        <f ca="1">IF(AND(C124=2,B124&lt;PZR),1,0)</f>
        <v>0</v>
      </c>
      <c r="G124" s="12">
        <f ca="1">IF(AND(C124=2,F124=0,B124&lt;PZR+PZO),1,0)</f>
        <v>0</v>
      </c>
      <c r="H124" s="12">
        <f ca="1">IF(AND(C124=3,B124&lt;POR),1,0)</f>
        <v>0</v>
      </c>
      <c r="I124" s="12">
        <f ca="1">IF(AND(C124=3,H124=0,B124&lt;POR+POZ),1,0)</f>
        <v>1</v>
      </c>
      <c r="J124" s="12">
        <f t="shared" ca="1" si="16"/>
        <v>1</v>
      </c>
      <c r="K124">
        <f t="shared" ca="1" si="17"/>
        <v>2</v>
      </c>
      <c r="L124">
        <f ca="1">IF(K124=0,L123+Tijdstap,Tijdstap)</f>
        <v>15</v>
      </c>
      <c r="M124">
        <f t="shared" ca="1" si="18"/>
        <v>3</v>
      </c>
      <c r="N124">
        <f t="shared" ca="1" si="14"/>
        <v>15</v>
      </c>
    </row>
    <row r="125" spans="1:14" x14ac:dyDescent="0.25">
      <c r="A125">
        <f>A124+Tijdstap</f>
        <v>1845</v>
      </c>
      <c r="B125">
        <f t="shared" ca="1" si="13"/>
        <v>0.6873945238412833</v>
      </c>
      <c r="C125" s="12">
        <f t="shared" ca="1" si="15"/>
        <v>2</v>
      </c>
      <c r="D125" s="12">
        <f ca="1">IF(AND(C125=1,B125&lt;PRZ),1,0)</f>
        <v>0</v>
      </c>
      <c r="E125" s="12">
        <f ca="1">IF(AND(C125=1,D125=0,B125&lt;PRZ+PRO),1,0)</f>
        <v>0</v>
      </c>
      <c r="F125" s="12">
        <f ca="1">IF(AND(C125=2,B125&lt;PZR),1,0)</f>
        <v>0</v>
      </c>
      <c r="G125" s="12">
        <f ca="1">IF(AND(C125=2,F125=0,B125&lt;PZR+PZO),1,0)</f>
        <v>0</v>
      </c>
      <c r="H125" s="12">
        <f ca="1">IF(AND(C125=3,B125&lt;POR),1,0)</f>
        <v>0</v>
      </c>
      <c r="I125" s="12">
        <f ca="1">IF(AND(C125=3,H125=0,B125&lt;POR+POZ),1,0)</f>
        <v>0</v>
      </c>
      <c r="J125" s="12">
        <f t="shared" ca="1" si="16"/>
        <v>0</v>
      </c>
      <c r="K125">
        <f t="shared" ca="1" si="17"/>
        <v>0</v>
      </c>
      <c r="L125">
        <f ca="1">IF(K125=0,L124+Tijdstap,Tijdstap)</f>
        <v>30</v>
      </c>
      <c r="M125" t="str">
        <f t="shared" ca="1" si="18"/>
        <v/>
      </c>
      <c r="N125" t="str">
        <f t="shared" ca="1" si="14"/>
        <v/>
      </c>
    </row>
    <row r="126" spans="1:14" x14ac:dyDescent="0.25">
      <c r="A126">
        <f>A125+Tijdstap</f>
        <v>1860</v>
      </c>
      <c r="B126">
        <f t="shared" ca="1" si="13"/>
        <v>0.62839759770225889</v>
      </c>
      <c r="C126" s="12">
        <f t="shared" ca="1" si="15"/>
        <v>2</v>
      </c>
      <c r="D126" s="12">
        <f ca="1">IF(AND(C126=1,B126&lt;PRZ),1,0)</f>
        <v>0</v>
      </c>
      <c r="E126" s="12">
        <f ca="1">IF(AND(C126=1,D126=0,B126&lt;PRZ+PRO),1,0)</f>
        <v>0</v>
      </c>
      <c r="F126" s="12">
        <f ca="1">IF(AND(C126=2,B126&lt;PZR),1,0)</f>
        <v>0</v>
      </c>
      <c r="G126" s="12">
        <f ca="1">IF(AND(C126=2,F126=0,B126&lt;PZR+PZO),1,0)</f>
        <v>0</v>
      </c>
      <c r="H126" s="12">
        <f ca="1">IF(AND(C126=3,B126&lt;POR),1,0)</f>
        <v>0</v>
      </c>
      <c r="I126" s="12">
        <f ca="1">IF(AND(C126=3,H126=0,B126&lt;POR+POZ),1,0)</f>
        <v>0</v>
      </c>
      <c r="J126" s="12">
        <f t="shared" ca="1" si="16"/>
        <v>0</v>
      </c>
      <c r="K126">
        <f t="shared" ca="1" si="17"/>
        <v>0</v>
      </c>
      <c r="L126">
        <f ca="1">IF(K126=0,L125+Tijdstap,Tijdstap)</f>
        <v>45</v>
      </c>
      <c r="M126" t="str">
        <f t="shared" ca="1" si="18"/>
        <v/>
      </c>
      <c r="N126" t="str">
        <f t="shared" ca="1" si="14"/>
        <v/>
      </c>
    </row>
    <row r="127" spans="1:14" x14ac:dyDescent="0.25">
      <c r="A127">
        <f>A126+Tijdstap</f>
        <v>1875</v>
      </c>
      <c r="B127">
        <f t="shared" ca="1" si="13"/>
        <v>0.57777573932517878</v>
      </c>
      <c r="C127" s="12">
        <f t="shared" ca="1" si="15"/>
        <v>2</v>
      </c>
      <c r="D127" s="12">
        <f ca="1">IF(AND(C127=1,B127&lt;PRZ),1,0)</f>
        <v>0</v>
      </c>
      <c r="E127" s="12">
        <f ca="1">IF(AND(C127=1,D127=0,B127&lt;PRZ+PRO),1,0)</f>
        <v>0</v>
      </c>
      <c r="F127" s="12">
        <f ca="1">IF(AND(C127=2,B127&lt;PZR),1,0)</f>
        <v>0</v>
      </c>
      <c r="G127" s="12">
        <f ca="1">IF(AND(C127=2,F127=0,B127&lt;PZR+PZO),1,0)</f>
        <v>1</v>
      </c>
      <c r="H127" s="12">
        <f ca="1">IF(AND(C127=3,B127&lt;POR),1,0)</f>
        <v>0</v>
      </c>
      <c r="I127" s="12">
        <f ca="1">IF(AND(C127=3,H127=0,B127&lt;POR+POZ),1,0)</f>
        <v>0</v>
      </c>
      <c r="J127" s="12">
        <f t="shared" ca="1" si="16"/>
        <v>1</v>
      </c>
      <c r="K127">
        <f t="shared" ca="1" si="17"/>
        <v>3</v>
      </c>
      <c r="L127">
        <f ca="1">IF(K127=0,L126+Tijdstap,Tijdstap)</f>
        <v>15</v>
      </c>
      <c r="M127">
        <f t="shared" ca="1" si="18"/>
        <v>2</v>
      </c>
      <c r="N127">
        <f t="shared" ca="1" si="14"/>
        <v>45</v>
      </c>
    </row>
    <row r="128" spans="1:14" x14ac:dyDescent="0.25">
      <c r="A128">
        <f>A127+Tijdstap</f>
        <v>1890</v>
      </c>
      <c r="B128">
        <f t="shared" ca="1" si="13"/>
        <v>0.79636490926189007</v>
      </c>
      <c r="C128" s="12">
        <f t="shared" ca="1" si="15"/>
        <v>3</v>
      </c>
      <c r="D128" s="12">
        <f ca="1">IF(AND(C128=1,B128&lt;PRZ),1,0)</f>
        <v>0</v>
      </c>
      <c r="E128" s="12">
        <f ca="1">IF(AND(C128=1,D128=0,B128&lt;PRZ+PRO),1,0)</f>
        <v>0</v>
      </c>
      <c r="F128" s="12">
        <f ca="1">IF(AND(C128=2,B128&lt;PZR),1,0)</f>
        <v>0</v>
      </c>
      <c r="G128" s="12">
        <f ca="1">IF(AND(C128=2,F128=0,B128&lt;PZR+PZO),1,0)</f>
        <v>0</v>
      </c>
      <c r="H128" s="12">
        <f ca="1">IF(AND(C128=3,B128&lt;POR),1,0)</f>
        <v>0</v>
      </c>
      <c r="I128" s="12">
        <f ca="1">IF(AND(C128=3,H128=0,B128&lt;POR+POZ),1,0)</f>
        <v>1</v>
      </c>
      <c r="J128" s="12">
        <f t="shared" ca="1" si="16"/>
        <v>1</v>
      </c>
      <c r="K128">
        <f t="shared" ca="1" si="17"/>
        <v>2</v>
      </c>
      <c r="L128">
        <f ca="1">IF(K128=0,L127+Tijdstap,Tijdstap)</f>
        <v>15</v>
      </c>
      <c r="M128">
        <f t="shared" ca="1" si="18"/>
        <v>3</v>
      </c>
      <c r="N128">
        <f t="shared" ca="1" si="14"/>
        <v>15</v>
      </c>
    </row>
    <row r="129" spans="1:14" x14ac:dyDescent="0.25">
      <c r="A129">
        <f>A128+Tijdstap</f>
        <v>1905</v>
      </c>
      <c r="B129">
        <f t="shared" ca="1" si="13"/>
        <v>2.9611832967743834E-2</v>
      </c>
      <c r="C129" s="12">
        <f t="shared" ca="1" si="15"/>
        <v>2</v>
      </c>
      <c r="D129" s="12">
        <f ca="1">IF(AND(C129=1,B129&lt;PRZ),1,0)</f>
        <v>0</v>
      </c>
      <c r="E129" s="12">
        <f ca="1">IF(AND(C129=1,D129=0,B129&lt;PRZ+PRO),1,0)</f>
        <v>0</v>
      </c>
      <c r="F129" s="12">
        <f ca="1">IF(AND(C129=2,B129&lt;PZR),1,0)</f>
        <v>1</v>
      </c>
      <c r="G129" s="12">
        <f ca="1">IF(AND(C129=2,F129=0,B129&lt;PZR+PZO),1,0)</f>
        <v>0</v>
      </c>
      <c r="H129" s="12">
        <f ca="1">IF(AND(C129=3,B129&lt;POR),1,0)</f>
        <v>0</v>
      </c>
      <c r="I129" s="12">
        <f ca="1">IF(AND(C129=3,H129=0,B129&lt;POR+POZ),1,0)</f>
        <v>0</v>
      </c>
      <c r="J129" s="12">
        <f t="shared" ca="1" si="16"/>
        <v>1</v>
      </c>
      <c r="K129">
        <f t="shared" ca="1" si="17"/>
        <v>1</v>
      </c>
      <c r="L129">
        <f ca="1">IF(K129=0,L128+Tijdstap,Tijdstap)</f>
        <v>15</v>
      </c>
      <c r="M129">
        <f t="shared" ca="1" si="18"/>
        <v>2</v>
      </c>
      <c r="N129">
        <f t="shared" ca="1" si="14"/>
        <v>15</v>
      </c>
    </row>
    <row r="130" spans="1:14" x14ac:dyDescent="0.25">
      <c r="A130">
        <f>A129+Tijdstap</f>
        <v>1920</v>
      </c>
      <c r="B130">
        <f t="shared" ca="1" si="13"/>
        <v>0.41551397551010638</v>
      </c>
      <c r="C130" s="12">
        <f t="shared" ca="1" si="15"/>
        <v>1</v>
      </c>
      <c r="D130" s="12">
        <f ca="1">IF(AND(C130=1,B130&lt;PRZ),1,0)</f>
        <v>0</v>
      </c>
      <c r="E130" s="12">
        <f ca="1">IF(AND(C130=1,D130=0,B130&lt;PRZ+PRO),1,0)</f>
        <v>0</v>
      </c>
      <c r="F130" s="12">
        <f ca="1">IF(AND(C130=2,B130&lt;PZR),1,0)</f>
        <v>0</v>
      </c>
      <c r="G130" s="12">
        <f ca="1">IF(AND(C130=2,F130=0,B130&lt;PZR+PZO),1,0)</f>
        <v>0</v>
      </c>
      <c r="H130" s="12">
        <f ca="1">IF(AND(C130=3,B130&lt;POR),1,0)</f>
        <v>0</v>
      </c>
      <c r="I130" s="12">
        <f ca="1">IF(AND(C130=3,H130=0,B130&lt;POR+POZ),1,0)</f>
        <v>0</v>
      </c>
      <c r="J130" s="12">
        <f t="shared" ca="1" si="16"/>
        <v>0</v>
      </c>
      <c r="K130">
        <f t="shared" ca="1" si="17"/>
        <v>0</v>
      </c>
      <c r="L130">
        <f ca="1">IF(K130=0,L129+Tijdstap,Tijdstap)</f>
        <v>30</v>
      </c>
      <c r="M130" t="str">
        <f t="shared" ca="1" si="18"/>
        <v/>
      </c>
      <c r="N130" t="str">
        <f t="shared" ca="1" si="14"/>
        <v/>
      </c>
    </row>
    <row r="131" spans="1:14" x14ac:dyDescent="0.25">
      <c r="A131">
        <f>A130+Tijdstap</f>
        <v>1935</v>
      </c>
      <c r="B131">
        <f t="shared" ref="B131:B194" ca="1" si="19">RAND()</f>
        <v>0.77559751660203546</v>
      </c>
      <c r="C131" s="12">
        <f t="shared" ca="1" si="15"/>
        <v>1</v>
      </c>
      <c r="D131" s="12">
        <f ca="1">IF(AND(C131=1,B131&lt;PRZ),1,0)</f>
        <v>0</v>
      </c>
      <c r="E131" s="12">
        <f ca="1">IF(AND(C131=1,D131=0,B131&lt;PRZ+PRO),1,0)</f>
        <v>0</v>
      </c>
      <c r="F131" s="12">
        <f ca="1">IF(AND(C131=2,B131&lt;PZR),1,0)</f>
        <v>0</v>
      </c>
      <c r="G131" s="12">
        <f ca="1">IF(AND(C131=2,F131=0,B131&lt;PZR+PZO),1,0)</f>
        <v>0</v>
      </c>
      <c r="H131" s="12">
        <f ca="1">IF(AND(C131=3,B131&lt;POR),1,0)</f>
        <v>0</v>
      </c>
      <c r="I131" s="12">
        <f ca="1">IF(AND(C131=3,H131=0,B131&lt;POR+POZ),1,0)</f>
        <v>0</v>
      </c>
      <c r="J131" s="12">
        <f t="shared" ca="1" si="16"/>
        <v>0</v>
      </c>
      <c r="K131">
        <f t="shared" ca="1" si="17"/>
        <v>0</v>
      </c>
      <c r="L131">
        <f ca="1">IF(K131=0,L130+Tijdstap,Tijdstap)</f>
        <v>45</v>
      </c>
      <c r="M131" t="str">
        <f t="shared" ca="1" si="18"/>
        <v/>
      </c>
      <c r="N131" t="str">
        <f t="shared" ca="1" si="14"/>
        <v/>
      </c>
    </row>
    <row r="132" spans="1:14" x14ac:dyDescent="0.25">
      <c r="A132">
        <f>A131+Tijdstap</f>
        <v>1950</v>
      </c>
      <c r="B132">
        <f t="shared" ca="1" si="19"/>
        <v>0.54783808852685623</v>
      </c>
      <c r="C132" s="12">
        <f t="shared" ca="1" si="15"/>
        <v>1</v>
      </c>
      <c r="D132" s="12">
        <f ca="1">IF(AND(C132=1,B132&lt;PRZ),1,0)</f>
        <v>0</v>
      </c>
      <c r="E132" s="12">
        <f ca="1">IF(AND(C132=1,D132=0,B132&lt;PRZ+PRO),1,0)</f>
        <v>0</v>
      </c>
      <c r="F132" s="12">
        <f ca="1">IF(AND(C132=2,B132&lt;PZR),1,0)</f>
        <v>0</v>
      </c>
      <c r="G132" s="12">
        <f ca="1">IF(AND(C132=2,F132=0,B132&lt;PZR+PZO),1,0)</f>
        <v>0</v>
      </c>
      <c r="H132" s="12">
        <f ca="1">IF(AND(C132=3,B132&lt;POR),1,0)</f>
        <v>0</v>
      </c>
      <c r="I132" s="12">
        <f ca="1">IF(AND(C132=3,H132=0,B132&lt;POR+POZ),1,0)</f>
        <v>0</v>
      </c>
      <c r="J132" s="12">
        <f t="shared" ca="1" si="16"/>
        <v>0</v>
      </c>
      <c r="K132">
        <f t="shared" ca="1" si="17"/>
        <v>0</v>
      </c>
      <c r="L132">
        <f ca="1">IF(K132=0,L131+Tijdstap,Tijdstap)</f>
        <v>60</v>
      </c>
      <c r="M132" t="str">
        <f t="shared" ca="1" si="18"/>
        <v/>
      </c>
      <c r="N132" t="str">
        <f t="shared" ref="N132:N195" ca="1" si="20">IF(J132&lt;&gt;0,L131,"")</f>
        <v/>
      </c>
    </row>
    <row r="133" spans="1:14" x14ac:dyDescent="0.25">
      <c r="A133">
        <f>A132+Tijdstap</f>
        <v>1965</v>
      </c>
      <c r="B133">
        <f t="shared" ca="1" si="19"/>
        <v>8.2656844358006798E-2</v>
      </c>
      <c r="C133" s="12">
        <f t="shared" ca="1" si="15"/>
        <v>1</v>
      </c>
      <c r="D133" s="12">
        <f ca="1">IF(AND(C133=1,B133&lt;PRZ),1,0)</f>
        <v>1</v>
      </c>
      <c r="E133" s="12">
        <f ca="1">IF(AND(C133=1,D133=0,B133&lt;PRZ+PRO),1,0)</f>
        <v>0</v>
      </c>
      <c r="F133" s="12">
        <f ca="1">IF(AND(C133=2,B133&lt;PZR),1,0)</f>
        <v>0</v>
      </c>
      <c r="G133" s="12">
        <f ca="1">IF(AND(C133=2,F133=0,B133&lt;PZR+PZO),1,0)</f>
        <v>0</v>
      </c>
      <c r="H133" s="12">
        <f ca="1">IF(AND(C133=3,B133&lt;POR),1,0)</f>
        <v>0</v>
      </c>
      <c r="I133" s="12">
        <f ca="1">IF(AND(C133=3,H133=0,B133&lt;POR+POZ),1,0)</f>
        <v>0</v>
      </c>
      <c r="J133" s="12">
        <f t="shared" ca="1" si="16"/>
        <v>1</v>
      </c>
      <c r="K133">
        <f t="shared" ca="1" si="17"/>
        <v>2</v>
      </c>
      <c r="L133">
        <f ca="1">IF(K133=0,L132+Tijdstap,Tijdstap)</f>
        <v>15</v>
      </c>
      <c r="M133">
        <f t="shared" ca="1" si="18"/>
        <v>1</v>
      </c>
      <c r="N133">
        <f t="shared" ca="1" si="20"/>
        <v>60</v>
      </c>
    </row>
    <row r="134" spans="1:14" x14ac:dyDescent="0.25">
      <c r="A134">
        <f>A133+Tijdstap</f>
        <v>1980</v>
      </c>
      <c r="B134">
        <f t="shared" ca="1" si="19"/>
        <v>0.6529366268084007</v>
      </c>
      <c r="C134" s="12">
        <f t="shared" ca="1" si="15"/>
        <v>2</v>
      </c>
      <c r="D134" s="12">
        <f ca="1">IF(AND(C134=1,B134&lt;PRZ),1,0)</f>
        <v>0</v>
      </c>
      <c r="E134" s="12">
        <f ca="1">IF(AND(C134=1,D134=0,B134&lt;PRZ+PRO),1,0)</f>
        <v>0</v>
      </c>
      <c r="F134" s="12">
        <f ca="1">IF(AND(C134=2,B134&lt;PZR),1,0)</f>
        <v>0</v>
      </c>
      <c r="G134" s="12">
        <f ca="1">IF(AND(C134=2,F134=0,B134&lt;PZR+PZO),1,0)</f>
        <v>0</v>
      </c>
      <c r="H134" s="12">
        <f ca="1">IF(AND(C134=3,B134&lt;POR),1,0)</f>
        <v>0</v>
      </c>
      <c r="I134" s="12">
        <f ca="1">IF(AND(C134=3,H134=0,B134&lt;POR+POZ),1,0)</f>
        <v>0</v>
      </c>
      <c r="J134" s="12">
        <f t="shared" ca="1" si="16"/>
        <v>0</v>
      </c>
      <c r="K134">
        <f t="shared" ca="1" si="17"/>
        <v>0</v>
      </c>
      <c r="L134">
        <f ca="1">IF(K134=0,L133+Tijdstap,Tijdstap)</f>
        <v>30</v>
      </c>
      <c r="M134" t="str">
        <f t="shared" ca="1" si="18"/>
        <v/>
      </c>
      <c r="N134" t="str">
        <f t="shared" ca="1" si="20"/>
        <v/>
      </c>
    </row>
    <row r="135" spans="1:14" x14ac:dyDescent="0.25">
      <c r="A135">
        <f>A134+Tijdstap</f>
        <v>1995</v>
      </c>
      <c r="B135">
        <f t="shared" ca="1" si="19"/>
        <v>0.94144732826998556</v>
      </c>
      <c r="C135" s="12">
        <f t="shared" ca="1" si="15"/>
        <v>2</v>
      </c>
      <c r="D135" s="12">
        <f ca="1">IF(AND(C135=1,B135&lt;PRZ),1,0)</f>
        <v>0</v>
      </c>
      <c r="E135" s="12">
        <f ca="1">IF(AND(C135=1,D135=0,B135&lt;PRZ+PRO),1,0)</f>
        <v>0</v>
      </c>
      <c r="F135" s="12">
        <f ca="1">IF(AND(C135=2,B135&lt;PZR),1,0)</f>
        <v>0</v>
      </c>
      <c r="G135" s="12">
        <f ca="1">IF(AND(C135=2,F135=0,B135&lt;PZR+PZO),1,0)</f>
        <v>0</v>
      </c>
      <c r="H135" s="12">
        <f ca="1">IF(AND(C135=3,B135&lt;POR),1,0)</f>
        <v>0</v>
      </c>
      <c r="I135" s="12">
        <f ca="1">IF(AND(C135=3,H135=0,B135&lt;POR+POZ),1,0)</f>
        <v>0</v>
      </c>
      <c r="J135" s="12">
        <f t="shared" ca="1" si="16"/>
        <v>0</v>
      </c>
      <c r="K135">
        <f t="shared" ca="1" si="17"/>
        <v>0</v>
      </c>
      <c r="L135">
        <f ca="1">IF(K135=0,L134+Tijdstap,Tijdstap)</f>
        <v>45</v>
      </c>
      <c r="M135" t="str">
        <f t="shared" ca="1" si="18"/>
        <v/>
      </c>
      <c r="N135" t="str">
        <f t="shared" ca="1" si="20"/>
        <v/>
      </c>
    </row>
    <row r="136" spans="1:14" x14ac:dyDescent="0.25">
      <c r="A136">
        <f>A135+Tijdstap</f>
        <v>2010</v>
      </c>
      <c r="B136">
        <f t="shared" ca="1" si="19"/>
        <v>0.312286017195753</v>
      </c>
      <c r="C136" s="12">
        <f t="shared" ca="1" si="15"/>
        <v>2</v>
      </c>
      <c r="D136" s="12">
        <f ca="1">IF(AND(C136=1,B136&lt;PRZ),1,0)</f>
        <v>0</v>
      </c>
      <c r="E136" s="12">
        <f ca="1">IF(AND(C136=1,D136=0,B136&lt;PRZ+PRO),1,0)</f>
        <v>0</v>
      </c>
      <c r="F136" s="12">
        <f ca="1">IF(AND(C136=2,B136&lt;PZR),1,0)</f>
        <v>1</v>
      </c>
      <c r="G136" s="12">
        <f ca="1">IF(AND(C136=2,F136=0,B136&lt;PZR+PZO),1,0)</f>
        <v>0</v>
      </c>
      <c r="H136" s="12">
        <f ca="1">IF(AND(C136=3,B136&lt;POR),1,0)</f>
        <v>0</v>
      </c>
      <c r="I136" s="12">
        <f ca="1">IF(AND(C136=3,H136=0,B136&lt;POR+POZ),1,0)</f>
        <v>0</v>
      </c>
      <c r="J136" s="12">
        <f t="shared" ca="1" si="16"/>
        <v>1</v>
      </c>
      <c r="K136">
        <f t="shared" ca="1" si="17"/>
        <v>1</v>
      </c>
      <c r="L136">
        <f ca="1">IF(K136=0,L135+Tijdstap,Tijdstap)</f>
        <v>15</v>
      </c>
      <c r="M136">
        <f t="shared" ca="1" si="18"/>
        <v>2</v>
      </c>
      <c r="N136">
        <f t="shared" ca="1" si="20"/>
        <v>45</v>
      </c>
    </row>
    <row r="137" spans="1:14" x14ac:dyDescent="0.25">
      <c r="A137">
        <f>A136+Tijdstap</f>
        <v>2025</v>
      </c>
      <c r="B137">
        <f t="shared" ca="1" si="19"/>
        <v>0.6779415098756445</v>
      </c>
      <c r="C137" s="12">
        <f t="shared" ca="1" si="15"/>
        <v>1</v>
      </c>
      <c r="D137" s="12">
        <f ca="1">IF(AND(C137=1,B137&lt;PRZ),1,0)</f>
        <v>0</v>
      </c>
      <c r="E137" s="12">
        <f ca="1">IF(AND(C137=1,D137=0,B137&lt;PRZ+PRO),1,0)</f>
        <v>0</v>
      </c>
      <c r="F137" s="12">
        <f ca="1">IF(AND(C137=2,B137&lt;PZR),1,0)</f>
        <v>0</v>
      </c>
      <c r="G137" s="12">
        <f ca="1">IF(AND(C137=2,F137=0,B137&lt;PZR+PZO),1,0)</f>
        <v>0</v>
      </c>
      <c r="H137" s="12">
        <f ca="1">IF(AND(C137=3,B137&lt;POR),1,0)</f>
        <v>0</v>
      </c>
      <c r="I137" s="12">
        <f ca="1">IF(AND(C137=3,H137=0,B137&lt;POR+POZ),1,0)</f>
        <v>0</v>
      </c>
      <c r="J137" s="12">
        <f t="shared" ca="1" si="16"/>
        <v>0</v>
      </c>
      <c r="K137">
        <f t="shared" ca="1" si="17"/>
        <v>0</v>
      </c>
      <c r="L137">
        <f ca="1">IF(K137=0,L136+Tijdstap,Tijdstap)</f>
        <v>30</v>
      </c>
      <c r="M137" t="str">
        <f t="shared" ca="1" si="18"/>
        <v/>
      </c>
      <c r="N137" t="str">
        <f t="shared" ca="1" si="20"/>
        <v/>
      </c>
    </row>
    <row r="138" spans="1:14" x14ac:dyDescent="0.25">
      <c r="A138">
        <f>A137+Tijdstap</f>
        <v>2040</v>
      </c>
      <c r="B138">
        <f t="shared" ca="1" si="19"/>
        <v>0.79658923527076064</v>
      </c>
      <c r="C138" s="12">
        <f t="shared" ca="1" si="15"/>
        <v>1</v>
      </c>
      <c r="D138" s="12">
        <f ca="1">IF(AND(C138=1,B138&lt;PRZ),1,0)</f>
        <v>0</v>
      </c>
      <c r="E138" s="12">
        <f ca="1">IF(AND(C138=1,D138=0,B138&lt;PRZ+PRO),1,0)</f>
        <v>0</v>
      </c>
      <c r="F138" s="12">
        <f ca="1">IF(AND(C138=2,B138&lt;PZR),1,0)</f>
        <v>0</v>
      </c>
      <c r="G138" s="12">
        <f ca="1">IF(AND(C138=2,F138=0,B138&lt;PZR+PZO),1,0)</f>
        <v>0</v>
      </c>
      <c r="H138" s="12">
        <f ca="1">IF(AND(C138=3,B138&lt;POR),1,0)</f>
        <v>0</v>
      </c>
      <c r="I138" s="12">
        <f ca="1">IF(AND(C138=3,H138=0,B138&lt;POR+POZ),1,0)</f>
        <v>0</v>
      </c>
      <c r="J138" s="12">
        <f t="shared" ca="1" si="16"/>
        <v>0</v>
      </c>
      <c r="K138">
        <f t="shared" ca="1" si="17"/>
        <v>0</v>
      </c>
      <c r="L138">
        <f ca="1">IF(K138=0,L137+Tijdstap,Tijdstap)</f>
        <v>45</v>
      </c>
      <c r="M138" t="str">
        <f t="shared" ca="1" si="18"/>
        <v/>
      </c>
      <c r="N138" t="str">
        <f t="shared" ca="1" si="20"/>
        <v/>
      </c>
    </row>
    <row r="139" spans="1:14" x14ac:dyDescent="0.25">
      <c r="A139">
        <f>A138+Tijdstap</f>
        <v>2055</v>
      </c>
      <c r="B139">
        <f t="shared" ca="1" si="19"/>
        <v>0.47491754725186253</v>
      </c>
      <c r="C139" s="12">
        <f t="shared" ca="1" si="15"/>
        <v>1</v>
      </c>
      <c r="D139" s="12">
        <f ca="1">IF(AND(C139=1,B139&lt;PRZ),1,0)</f>
        <v>0</v>
      </c>
      <c r="E139" s="12">
        <f ca="1">IF(AND(C139=1,D139=0,B139&lt;PRZ+PRO),1,0)</f>
        <v>0</v>
      </c>
      <c r="F139" s="12">
        <f ca="1">IF(AND(C139=2,B139&lt;PZR),1,0)</f>
        <v>0</v>
      </c>
      <c r="G139" s="12">
        <f ca="1">IF(AND(C139=2,F139=0,B139&lt;PZR+PZO),1,0)</f>
        <v>0</v>
      </c>
      <c r="H139" s="12">
        <f ca="1">IF(AND(C139=3,B139&lt;POR),1,0)</f>
        <v>0</v>
      </c>
      <c r="I139" s="12">
        <f ca="1">IF(AND(C139=3,H139=0,B139&lt;POR+POZ),1,0)</f>
        <v>0</v>
      </c>
      <c r="J139" s="12">
        <f t="shared" ca="1" si="16"/>
        <v>0</v>
      </c>
      <c r="K139">
        <f t="shared" ca="1" si="17"/>
        <v>0</v>
      </c>
      <c r="L139">
        <f ca="1">IF(K139=0,L138+Tijdstap,Tijdstap)</f>
        <v>60</v>
      </c>
      <c r="M139" t="str">
        <f t="shared" ca="1" si="18"/>
        <v/>
      </c>
      <c r="N139" t="str">
        <f t="shared" ca="1" si="20"/>
        <v/>
      </c>
    </row>
    <row r="140" spans="1:14" x14ac:dyDescent="0.25">
      <c r="A140">
        <f>A139+Tijdstap</f>
        <v>2070</v>
      </c>
      <c r="B140">
        <f t="shared" ca="1" si="19"/>
        <v>0.6308375340095479</v>
      </c>
      <c r="C140" s="12">
        <f t="shared" ca="1" si="15"/>
        <v>1</v>
      </c>
      <c r="D140" s="12">
        <f ca="1">IF(AND(C140=1,B140&lt;PRZ),1,0)</f>
        <v>0</v>
      </c>
      <c r="E140" s="12">
        <f ca="1">IF(AND(C140=1,D140=0,B140&lt;PRZ+PRO),1,0)</f>
        <v>0</v>
      </c>
      <c r="F140" s="12">
        <f ca="1">IF(AND(C140=2,B140&lt;PZR),1,0)</f>
        <v>0</v>
      </c>
      <c r="G140" s="12">
        <f ca="1">IF(AND(C140=2,F140=0,B140&lt;PZR+PZO),1,0)</f>
        <v>0</v>
      </c>
      <c r="H140" s="12">
        <f ca="1">IF(AND(C140=3,B140&lt;POR),1,0)</f>
        <v>0</v>
      </c>
      <c r="I140" s="12">
        <f ca="1">IF(AND(C140=3,H140=0,B140&lt;POR+POZ),1,0)</f>
        <v>0</v>
      </c>
      <c r="J140" s="12">
        <f t="shared" ca="1" si="16"/>
        <v>0</v>
      </c>
      <c r="K140">
        <f t="shared" ca="1" si="17"/>
        <v>0</v>
      </c>
      <c r="L140">
        <f ca="1">IF(K140=0,L139+Tijdstap,Tijdstap)</f>
        <v>75</v>
      </c>
      <c r="M140" t="str">
        <f t="shared" ca="1" si="18"/>
        <v/>
      </c>
      <c r="N140" t="str">
        <f t="shared" ca="1" si="20"/>
        <v/>
      </c>
    </row>
    <row r="141" spans="1:14" x14ac:dyDescent="0.25">
      <c r="A141">
        <f>A140+Tijdstap</f>
        <v>2085</v>
      </c>
      <c r="B141">
        <f t="shared" ca="1" si="19"/>
        <v>0.13251414358155011</v>
      </c>
      <c r="C141" s="12">
        <f t="shared" ca="1" si="15"/>
        <v>1</v>
      </c>
      <c r="D141" s="12">
        <f ca="1">IF(AND(C141=1,B141&lt;PRZ),1,0)</f>
        <v>1</v>
      </c>
      <c r="E141" s="12">
        <f ca="1">IF(AND(C141=1,D141=0,B141&lt;PRZ+PRO),1,0)</f>
        <v>0</v>
      </c>
      <c r="F141" s="12">
        <f ca="1">IF(AND(C141=2,B141&lt;PZR),1,0)</f>
        <v>0</v>
      </c>
      <c r="G141" s="12">
        <f ca="1">IF(AND(C141=2,F141=0,B141&lt;PZR+PZO),1,0)</f>
        <v>0</v>
      </c>
      <c r="H141" s="12">
        <f ca="1">IF(AND(C141=3,B141&lt;POR),1,0)</f>
        <v>0</v>
      </c>
      <c r="I141" s="12">
        <f ca="1">IF(AND(C141=3,H141=0,B141&lt;POR+POZ),1,0)</f>
        <v>0</v>
      </c>
      <c r="J141" s="12">
        <f t="shared" ca="1" si="16"/>
        <v>1</v>
      </c>
      <c r="K141">
        <f t="shared" ca="1" si="17"/>
        <v>2</v>
      </c>
      <c r="L141">
        <f ca="1">IF(K141=0,L140+Tijdstap,Tijdstap)</f>
        <v>15</v>
      </c>
      <c r="M141">
        <f t="shared" ca="1" si="18"/>
        <v>1</v>
      </c>
      <c r="N141">
        <f t="shared" ca="1" si="20"/>
        <v>75</v>
      </c>
    </row>
    <row r="142" spans="1:14" x14ac:dyDescent="0.25">
      <c r="A142">
        <f>A141+Tijdstap</f>
        <v>2100</v>
      </c>
      <c r="B142">
        <f t="shared" ca="1" si="19"/>
        <v>0.70869832668079158</v>
      </c>
      <c r="C142" s="12">
        <f t="shared" ca="1" si="15"/>
        <v>2</v>
      </c>
      <c r="D142" s="12">
        <f ca="1">IF(AND(C142=1,B142&lt;PRZ),1,0)</f>
        <v>0</v>
      </c>
      <c r="E142" s="12">
        <f ca="1">IF(AND(C142=1,D142=0,B142&lt;PRZ+PRO),1,0)</f>
        <v>0</v>
      </c>
      <c r="F142" s="12">
        <f ca="1">IF(AND(C142=2,B142&lt;PZR),1,0)</f>
        <v>0</v>
      </c>
      <c r="G142" s="12">
        <f ca="1">IF(AND(C142=2,F142=0,B142&lt;PZR+PZO),1,0)</f>
        <v>0</v>
      </c>
      <c r="H142" s="12">
        <f ca="1">IF(AND(C142=3,B142&lt;POR),1,0)</f>
        <v>0</v>
      </c>
      <c r="I142" s="12">
        <f ca="1">IF(AND(C142=3,H142=0,B142&lt;POR+POZ),1,0)</f>
        <v>0</v>
      </c>
      <c r="J142" s="12">
        <f t="shared" ca="1" si="16"/>
        <v>0</v>
      </c>
      <c r="K142">
        <f t="shared" ca="1" si="17"/>
        <v>0</v>
      </c>
      <c r="L142">
        <f ca="1">IF(K142=0,L141+Tijdstap,Tijdstap)</f>
        <v>30</v>
      </c>
      <c r="M142" t="str">
        <f t="shared" ca="1" si="18"/>
        <v/>
      </c>
      <c r="N142" t="str">
        <f t="shared" ca="1" si="20"/>
        <v/>
      </c>
    </row>
    <row r="143" spans="1:14" x14ac:dyDescent="0.25">
      <c r="A143">
        <f>A142+Tijdstap</f>
        <v>2115</v>
      </c>
      <c r="B143">
        <f t="shared" ca="1" si="19"/>
        <v>0.760905241050154</v>
      </c>
      <c r="C143" s="12">
        <f t="shared" ca="1" si="15"/>
        <v>2</v>
      </c>
      <c r="D143" s="12">
        <f ca="1">IF(AND(C143=1,B143&lt;PRZ),1,0)</f>
        <v>0</v>
      </c>
      <c r="E143" s="12">
        <f ca="1">IF(AND(C143=1,D143=0,B143&lt;PRZ+PRO),1,0)</f>
        <v>0</v>
      </c>
      <c r="F143" s="12">
        <f ca="1">IF(AND(C143=2,B143&lt;PZR),1,0)</f>
        <v>0</v>
      </c>
      <c r="G143" s="12">
        <f ca="1">IF(AND(C143=2,F143=0,B143&lt;PZR+PZO),1,0)</f>
        <v>0</v>
      </c>
      <c r="H143" s="12">
        <f ca="1">IF(AND(C143=3,B143&lt;POR),1,0)</f>
        <v>0</v>
      </c>
      <c r="I143" s="12">
        <f ca="1">IF(AND(C143=3,H143=0,B143&lt;POR+POZ),1,0)</f>
        <v>0</v>
      </c>
      <c r="J143" s="12">
        <f t="shared" ca="1" si="16"/>
        <v>0</v>
      </c>
      <c r="K143">
        <f t="shared" ca="1" si="17"/>
        <v>0</v>
      </c>
      <c r="L143">
        <f ca="1">IF(K143=0,L142+Tijdstap,Tijdstap)</f>
        <v>45</v>
      </c>
      <c r="M143" t="str">
        <f t="shared" ca="1" si="18"/>
        <v/>
      </c>
      <c r="N143" t="str">
        <f t="shared" ca="1" si="20"/>
        <v/>
      </c>
    </row>
    <row r="144" spans="1:14" x14ac:dyDescent="0.25">
      <c r="A144">
        <f>A143+Tijdstap</f>
        <v>2130</v>
      </c>
      <c r="B144">
        <f t="shared" ca="1" si="19"/>
        <v>0.36532043277529913</v>
      </c>
      <c r="C144" s="12">
        <f t="shared" ca="1" si="15"/>
        <v>2</v>
      </c>
      <c r="D144" s="12">
        <f ca="1">IF(AND(C144=1,B144&lt;PRZ),1,0)</f>
        <v>0</v>
      </c>
      <c r="E144" s="12">
        <f ca="1">IF(AND(C144=1,D144=0,B144&lt;PRZ+PRO),1,0)</f>
        <v>0</v>
      </c>
      <c r="F144" s="12">
        <f ca="1">IF(AND(C144=2,B144&lt;PZR),1,0)</f>
        <v>1</v>
      </c>
      <c r="G144" s="12">
        <f ca="1">IF(AND(C144=2,F144=0,B144&lt;PZR+PZO),1,0)</f>
        <v>0</v>
      </c>
      <c r="H144" s="12">
        <f ca="1">IF(AND(C144=3,B144&lt;POR),1,0)</f>
        <v>0</v>
      </c>
      <c r="I144" s="12">
        <f ca="1">IF(AND(C144=3,H144=0,B144&lt;POR+POZ),1,0)</f>
        <v>0</v>
      </c>
      <c r="J144" s="12">
        <f t="shared" ca="1" si="16"/>
        <v>1</v>
      </c>
      <c r="K144">
        <f t="shared" ca="1" si="17"/>
        <v>1</v>
      </c>
      <c r="L144">
        <f ca="1">IF(K144=0,L143+Tijdstap,Tijdstap)</f>
        <v>15</v>
      </c>
      <c r="M144">
        <f t="shared" ca="1" si="18"/>
        <v>2</v>
      </c>
      <c r="N144">
        <f t="shared" ca="1" si="20"/>
        <v>45</v>
      </c>
    </row>
    <row r="145" spans="1:14" x14ac:dyDescent="0.25">
      <c r="A145">
        <f>A144+Tijdstap</f>
        <v>2145</v>
      </c>
      <c r="B145">
        <f t="shared" ca="1" si="19"/>
        <v>0.65343048346154453</v>
      </c>
      <c r="C145" s="12">
        <f t="shared" ca="1" si="15"/>
        <v>1</v>
      </c>
      <c r="D145" s="12">
        <f ca="1">IF(AND(C145=1,B145&lt;PRZ),1,0)</f>
        <v>0</v>
      </c>
      <c r="E145" s="12">
        <f ca="1">IF(AND(C145=1,D145=0,B145&lt;PRZ+PRO),1,0)</f>
        <v>0</v>
      </c>
      <c r="F145" s="12">
        <f ca="1">IF(AND(C145=2,B145&lt;PZR),1,0)</f>
        <v>0</v>
      </c>
      <c r="G145" s="12">
        <f ca="1">IF(AND(C145=2,F145=0,B145&lt;PZR+PZO),1,0)</f>
        <v>0</v>
      </c>
      <c r="H145" s="12">
        <f ca="1">IF(AND(C145=3,B145&lt;POR),1,0)</f>
        <v>0</v>
      </c>
      <c r="I145" s="12">
        <f ca="1">IF(AND(C145=3,H145=0,B145&lt;POR+POZ),1,0)</f>
        <v>0</v>
      </c>
      <c r="J145" s="12">
        <f t="shared" ca="1" si="16"/>
        <v>0</v>
      </c>
      <c r="K145">
        <f t="shared" ca="1" si="17"/>
        <v>0</v>
      </c>
      <c r="L145">
        <f ca="1">IF(K145=0,L144+Tijdstap,Tijdstap)</f>
        <v>30</v>
      </c>
      <c r="M145" t="str">
        <f t="shared" ca="1" si="18"/>
        <v/>
      </c>
      <c r="N145" t="str">
        <f t="shared" ca="1" si="20"/>
        <v/>
      </c>
    </row>
    <row r="146" spans="1:14" x14ac:dyDescent="0.25">
      <c r="A146">
        <f>A145+Tijdstap</f>
        <v>2160</v>
      </c>
      <c r="B146">
        <f t="shared" ca="1" si="19"/>
        <v>0.95495421899378463</v>
      </c>
      <c r="C146" s="12">
        <f t="shared" ca="1" si="15"/>
        <v>1</v>
      </c>
      <c r="D146" s="12">
        <f ca="1">IF(AND(C146=1,B146&lt;PRZ),1,0)</f>
        <v>0</v>
      </c>
      <c r="E146" s="12">
        <f ca="1">IF(AND(C146=1,D146=0,B146&lt;PRZ+PRO),1,0)</f>
        <v>0</v>
      </c>
      <c r="F146" s="12">
        <f ca="1">IF(AND(C146=2,B146&lt;PZR),1,0)</f>
        <v>0</v>
      </c>
      <c r="G146" s="12">
        <f ca="1">IF(AND(C146=2,F146=0,B146&lt;PZR+PZO),1,0)</f>
        <v>0</v>
      </c>
      <c r="H146" s="12">
        <f ca="1">IF(AND(C146=3,B146&lt;POR),1,0)</f>
        <v>0</v>
      </c>
      <c r="I146" s="12">
        <f ca="1">IF(AND(C146=3,H146=0,B146&lt;POR+POZ),1,0)</f>
        <v>0</v>
      </c>
      <c r="J146" s="12">
        <f t="shared" ca="1" si="16"/>
        <v>0</v>
      </c>
      <c r="K146">
        <f t="shared" ca="1" si="17"/>
        <v>0</v>
      </c>
      <c r="L146">
        <f ca="1">IF(K146=0,L145+Tijdstap,Tijdstap)</f>
        <v>45</v>
      </c>
      <c r="M146" t="str">
        <f t="shared" ca="1" si="18"/>
        <v/>
      </c>
      <c r="N146" t="str">
        <f t="shared" ca="1" si="20"/>
        <v/>
      </c>
    </row>
    <row r="147" spans="1:14" x14ac:dyDescent="0.25">
      <c r="A147">
        <f>A146+Tijdstap</f>
        <v>2175</v>
      </c>
      <c r="B147">
        <f t="shared" ca="1" si="19"/>
        <v>0.58388490409217808</v>
      </c>
      <c r="C147" s="12">
        <f t="shared" ca="1" si="15"/>
        <v>1</v>
      </c>
      <c r="D147" s="12">
        <f ca="1">IF(AND(C147=1,B147&lt;PRZ),1,0)</f>
        <v>0</v>
      </c>
      <c r="E147" s="12">
        <f ca="1">IF(AND(C147=1,D147=0,B147&lt;PRZ+PRO),1,0)</f>
        <v>0</v>
      </c>
      <c r="F147" s="12">
        <f ca="1">IF(AND(C147=2,B147&lt;PZR),1,0)</f>
        <v>0</v>
      </c>
      <c r="G147" s="12">
        <f ca="1">IF(AND(C147=2,F147=0,B147&lt;PZR+PZO),1,0)</f>
        <v>0</v>
      </c>
      <c r="H147" s="12">
        <f ca="1">IF(AND(C147=3,B147&lt;POR),1,0)</f>
        <v>0</v>
      </c>
      <c r="I147" s="12">
        <f ca="1">IF(AND(C147=3,H147=0,B147&lt;POR+POZ),1,0)</f>
        <v>0</v>
      </c>
      <c r="J147" s="12">
        <f t="shared" ca="1" si="16"/>
        <v>0</v>
      </c>
      <c r="K147">
        <f t="shared" ca="1" si="17"/>
        <v>0</v>
      </c>
      <c r="L147">
        <f ca="1">IF(K147=0,L146+Tijdstap,Tijdstap)</f>
        <v>60</v>
      </c>
      <c r="M147" t="str">
        <f t="shared" ca="1" si="18"/>
        <v/>
      </c>
      <c r="N147" t="str">
        <f t="shared" ca="1" si="20"/>
        <v/>
      </c>
    </row>
    <row r="148" spans="1:14" x14ac:dyDescent="0.25">
      <c r="A148">
        <f>A147+Tijdstap</f>
        <v>2190</v>
      </c>
      <c r="B148">
        <f t="shared" ca="1" si="19"/>
        <v>0.79993934533111677</v>
      </c>
      <c r="C148" s="12">
        <f t="shared" ca="1" si="15"/>
        <v>1</v>
      </c>
      <c r="D148" s="12">
        <f ca="1">IF(AND(C148=1,B148&lt;PRZ),1,0)</f>
        <v>0</v>
      </c>
      <c r="E148" s="12">
        <f ca="1">IF(AND(C148=1,D148=0,B148&lt;PRZ+PRO),1,0)</f>
        <v>0</v>
      </c>
      <c r="F148" s="12">
        <f ca="1">IF(AND(C148=2,B148&lt;PZR),1,0)</f>
        <v>0</v>
      </c>
      <c r="G148" s="12">
        <f ca="1">IF(AND(C148=2,F148=0,B148&lt;PZR+PZO),1,0)</f>
        <v>0</v>
      </c>
      <c r="H148" s="12">
        <f ca="1">IF(AND(C148=3,B148&lt;POR),1,0)</f>
        <v>0</v>
      </c>
      <c r="I148" s="12">
        <f ca="1">IF(AND(C148=3,H148=0,B148&lt;POR+POZ),1,0)</f>
        <v>0</v>
      </c>
      <c r="J148" s="12">
        <f t="shared" ca="1" si="16"/>
        <v>0</v>
      </c>
      <c r="K148">
        <f t="shared" ca="1" si="17"/>
        <v>0</v>
      </c>
      <c r="L148">
        <f ca="1">IF(K148=0,L147+Tijdstap,Tijdstap)</f>
        <v>75</v>
      </c>
      <c r="M148" t="str">
        <f t="shared" ca="1" si="18"/>
        <v/>
      </c>
      <c r="N148" t="str">
        <f t="shared" ca="1" si="20"/>
        <v/>
      </c>
    </row>
    <row r="149" spans="1:14" x14ac:dyDescent="0.25">
      <c r="A149">
        <f>A148+Tijdstap</f>
        <v>2205</v>
      </c>
      <c r="B149">
        <f t="shared" ca="1" si="19"/>
        <v>0.93863788255378489</v>
      </c>
      <c r="C149" s="12">
        <f t="shared" ca="1" si="15"/>
        <v>1</v>
      </c>
      <c r="D149" s="12">
        <f ca="1">IF(AND(C149=1,B149&lt;PRZ),1,0)</f>
        <v>0</v>
      </c>
      <c r="E149" s="12">
        <f ca="1">IF(AND(C149=1,D149=0,B149&lt;PRZ+PRO),1,0)</f>
        <v>0</v>
      </c>
      <c r="F149" s="12">
        <f ca="1">IF(AND(C149=2,B149&lt;PZR),1,0)</f>
        <v>0</v>
      </c>
      <c r="G149" s="12">
        <f ca="1">IF(AND(C149=2,F149=0,B149&lt;PZR+PZO),1,0)</f>
        <v>0</v>
      </c>
      <c r="H149" s="12">
        <f ca="1">IF(AND(C149=3,B149&lt;POR),1,0)</f>
        <v>0</v>
      </c>
      <c r="I149" s="12">
        <f ca="1">IF(AND(C149=3,H149=0,B149&lt;POR+POZ),1,0)</f>
        <v>0</v>
      </c>
      <c r="J149" s="12">
        <f t="shared" ca="1" si="16"/>
        <v>0</v>
      </c>
      <c r="K149">
        <f t="shared" ca="1" si="17"/>
        <v>0</v>
      </c>
      <c r="L149">
        <f ca="1">IF(K149=0,L148+Tijdstap,Tijdstap)</f>
        <v>90</v>
      </c>
      <c r="M149" t="str">
        <f t="shared" ca="1" si="18"/>
        <v/>
      </c>
      <c r="N149" t="str">
        <f t="shared" ca="1" si="20"/>
        <v/>
      </c>
    </row>
    <row r="150" spans="1:14" x14ac:dyDescent="0.25">
      <c r="A150">
        <f>A149+Tijdstap</f>
        <v>2220</v>
      </c>
      <c r="B150">
        <f t="shared" ca="1" si="19"/>
        <v>0.86653094579307055</v>
      </c>
      <c r="C150" s="12">
        <f t="shared" ca="1" si="15"/>
        <v>1</v>
      </c>
      <c r="D150" s="12">
        <f ca="1">IF(AND(C150=1,B150&lt;PRZ),1,0)</f>
        <v>0</v>
      </c>
      <c r="E150" s="12">
        <f ca="1">IF(AND(C150=1,D150=0,B150&lt;PRZ+PRO),1,0)</f>
        <v>0</v>
      </c>
      <c r="F150" s="12">
        <f ca="1">IF(AND(C150=2,B150&lt;PZR),1,0)</f>
        <v>0</v>
      </c>
      <c r="G150" s="12">
        <f ca="1">IF(AND(C150=2,F150=0,B150&lt;PZR+PZO),1,0)</f>
        <v>0</v>
      </c>
      <c r="H150" s="12">
        <f ca="1">IF(AND(C150=3,B150&lt;POR),1,0)</f>
        <v>0</v>
      </c>
      <c r="I150" s="12">
        <f ca="1">IF(AND(C150=3,H150=0,B150&lt;POR+POZ),1,0)</f>
        <v>0</v>
      </c>
      <c r="J150" s="12">
        <f t="shared" ca="1" si="16"/>
        <v>0</v>
      </c>
      <c r="K150">
        <f t="shared" ca="1" si="17"/>
        <v>0</v>
      </c>
      <c r="L150">
        <f ca="1">IF(K150=0,L149+Tijdstap,Tijdstap)</f>
        <v>105</v>
      </c>
      <c r="M150" t="str">
        <f t="shared" ca="1" si="18"/>
        <v/>
      </c>
      <c r="N150" t="str">
        <f t="shared" ca="1" si="20"/>
        <v/>
      </c>
    </row>
    <row r="151" spans="1:14" x14ac:dyDescent="0.25">
      <c r="A151">
        <f>A150+Tijdstap</f>
        <v>2235</v>
      </c>
      <c r="B151">
        <f t="shared" ca="1" si="19"/>
        <v>0.40507644162627099</v>
      </c>
      <c r="C151" s="12">
        <f t="shared" ca="1" si="15"/>
        <v>1</v>
      </c>
      <c r="D151" s="12">
        <f ca="1">IF(AND(C151=1,B151&lt;PRZ),1,0)</f>
        <v>0</v>
      </c>
      <c r="E151" s="12">
        <f ca="1">IF(AND(C151=1,D151=0,B151&lt;PRZ+PRO),1,0)</f>
        <v>0</v>
      </c>
      <c r="F151" s="12">
        <f ca="1">IF(AND(C151=2,B151&lt;PZR),1,0)</f>
        <v>0</v>
      </c>
      <c r="G151" s="12">
        <f ca="1">IF(AND(C151=2,F151=0,B151&lt;PZR+PZO),1,0)</f>
        <v>0</v>
      </c>
      <c r="H151" s="12">
        <f ca="1">IF(AND(C151=3,B151&lt;POR),1,0)</f>
        <v>0</v>
      </c>
      <c r="I151" s="12">
        <f ca="1">IF(AND(C151=3,H151=0,B151&lt;POR+POZ),1,0)</f>
        <v>0</v>
      </c>
      <c r="J151" s="12">
        <f t="shared" ca="1" si="16"/>
        <v>0</v>
      </c>
      <c r="K151">
        <f t="shared" ca="1" si="17"/>
        <v>0</v>
      </c>
      <c r="L151">
        <f ca="1">IF(K151=0,L150+Tijdstap,Tijdstap)</f>
        <v>120</v>
      </c>
      <c r="M151" t="str">
        <f t="shared" ca="1" si="18"/>
        <v/>
      </c>
      <c r="N151" t="str">
        <f t="shared" ca="1" si="20"/>
        <v/>
      </c>
    </row>
    <row r="152" spans="1:14" x14ac:dyDescent="0.25">
      <c r="A152">
        <f>A151+Tijdstap</f>
        <v>2250</v>
      </c>
      <c r="B152">
        <f t="shared" ca="1" si="19"/>
        <v>0.66624103817606595</v>
      </c>
      <c r="C152" s="12">
        <f t="shared" ref="C152:C215" ca="1" si="21">IF(K151&lt;&gt;0,K151,C151)</f>
        <v>1</v>
      </c>
      <c r="D152" s="12">
        <f ca="1">IF(AND(C152=1,B152&lt;PRZ),1,0)</f>
        <v>0</v>
      </c>
      <c r="E152" s="12">
        <f ca="1">IF(AND(C152=1,D152=0,B152&lt;PRZ+PRO),1,0)</f>
        <v>0</v>
      </c>
      <c r="F152" s="12">
        <f ca="1">IF(AND(C152=2,B152&lt;PZR),1,0)</f>
        <v>0</v>
      </c>
      <c r="G152" s="12">
        <f ca="1">IF(AND(C152=2,F152=0,B152&lt;PZR+PZO),1,0)</f>
        <v>0</v>
      </c>
      <c r="H152" s="12">
        <f ca="1">IF(AND(C152=3,B152&lt;POR),1,0)</f>
        <v>0</v>
      </c>
      <c r="I152" s="12">
        <f ca="1">IF(AND(C152=3,H152=0,B152&lt;POR+POZ),1,0)</f>
        <v>0</v>
      </c>
      <c r="J152" s="12">
        <f t="shared" ref="J152:J215" ca="1" si="22">SUM(D152:I152)</f>
        <v>0</v>
      </c>
      <c r="K152">
        <f t="shared" ref="K152:K215" ca="1" si="23">D152*2+E152*3+F152*1+G152*3+H152*1+I152*2</f>
        <v>0</v>
      </c>
      <c r="L152">
        <f ca="1">IF(K152=0,L151+Tijdstap,Tijdstap)</f>
        <v>135</v>
      </c>
      <c r="M152" t="str">
        <f t="shared" ref="M152:M215" ca="1" si="24">IF(K152&lt;&gt;0,C152,"")</f>
        <v/>
      </c>
      <c r="N152" t="str">
        <f t="shared" ca="1" si="20"/>
        <v/>
      </c>
    </row>
    <row r="153" spans="1:14" x14ac:dyDescent="0.25">
      <c r="A153">
        <f>A152+Tijdstap</f>
        <v>2265</v>
      </c>
      <c r="B153">
        <f t="shared" ca="1" si="19"/>
        <v>0.64867567171970497</v>
      </c>
      <c r="C153" s="12">
        <f t="shared" ca="1" si="21"/>
        <v>1</v>
      </c>
      <c r="D153" s="12">
        <f ca="1">IF(AND(C153=1,B153&lt;PRZ),1,0)</f>
        <v>0</v>
      </c>
      <c r="E153" s="12">
        <f ca="1">IF(AND(C153=1,D153=0,B153&lt;PRZ+PRO),1,0)</f>
        <v>0</v>
      </c>
      <c r="F153" s="12">
        <f ca="1">IF(AND(C153=2,B153&lt;PZR),1,0)</f>
        <v>0</v>
      </c>
      <c r="G153" s="12">
        <f ca="1">IF(AND(C153=2,F153=0,B153&lt;PZR+PZO),1,0)</f>
        <v>0</v>
      </c>
      <c r="H153" s="12">
        <f ca="1">IF(AND(C153=3,B153&lt;POR),1,0)</f>
        <v>0</v>
      </c>
      <c r="I153" s="12">
        <f ca="1">IF(AND(C153=3,H153=0,B153&lt;POR+POZ),1,0)</f>
        <v>0</v>
      </c>
      <c r="J153" s="12">
        <f t="shared" ca="1" si="22"/>
        <v>0</v>
      </c>
      <c r="K153">
        <f t="shared" ca="1" si="23"/>
        <v>0</v>
      </c>
      <c r="L153">
        <f ca="1">IF(K153=0,L152+Tijdstap,Tijdstap)</f>
        <v>150</v>
      </c>
      <c r="M153" t="str">
        <f t="shared" ca="1" si="24"/>
        <v/>
      </c>
      <c r="N153" t="str">
        <f t="shared" ca="1" si="20"/>
        <v/>
      </c>
    </row>
    <row r="154" spans="1:14" x14ac:dyDescent="0.25">
      <c r="A154">
        <f>A153+Tijdstap</f>
        <v>2280</v>
      </c>
      <c r="B154">
        <f t="shared" ca="1" si="19"/>
        <v>0.33507067794070355</v>
      </c>
      <c r="C154" s="12">
        <f t="shared" ca="1" si="21"/>
        <v>1</v>
      </c>
      <c r="D154" s="12">
        <f ca="1">IF(AND(C154=1,B154&lt;PRZ),1,0)</f>
        <v>0</v>
      </c>
      <c r="E154" s="12">
        <f ca="1">IF(AND(C154=1,D154=0,B154&lt;PRZ+PRO),1,0)</f>
        <v>1</v>
      </c>
      <c r="F154" s="12">
        <f ca="1">IF(AND(C154=2,B154&lt;PZR),1,0)</f>
        <v>0</v>
      </c>
      <c r="G154" s="12">
        <f ca="1">IF(AND(C154=2,F154=0,B154&lt;PZR+PZO),1,0)</f>
        <v>0</v>
      </c>
      <c r="H154" s="12">
        <f ca="1">IF(AND(C154=3,B154&lt;POR),1,0)</f>
        <v>0</v>
      </c>
      <c r="I154" s="12">
        <f ca="1">IF(AND(C154=3,H154=0,B154&lt;POR+POZ),1,0)</f>
        <v>0</v>
      </c>
      <c r="J154" s="12">
        <f t="shared" ca="1" si="22"/>
        <v>1</v>
      </c>
      <c r="K154">
        <f t="shared" ca="1" si="23"/>
        <v>3</v>
      </c>
      <c r="L154">
        <f ca="1">IF(K154=0,L153+Tijdstap,Tijdstap)</f>
        <v>15</v>
      </c>
      <c r="M154">
        <f t="shared" ca="1" si="24"/>
        <v>1</v>
      </c>
      <c r="N154">
        <f t="shared" ca="1" si="20"/>
        <v>150</v>
      </c>
    </row>
    <row r="155" spans="1:14" x14ac:dyDescent="0.25">
      <c r="A155">
        <f>A154+Tijdstap</f>
        <v>2295</v>
      </c>
      <c r="B155">
        <f t="shared" ca="1" si="19"/>
        <v>0.48726222250111428</v>
      </c>
      <c r="C155" s="12">
        <f t="shared" ca="1" si="21"/>
        <v>3</v>
      </c>
      <c r="D155" s="12">
        <f ca="1">IF(AND(C155=1,B155&lt;PRZ),1,0)</f>
        <v>0</v>
      </c>
      <c r="E155" s="12">
        <f ca="1">IF(AND(C155=1,D155=0,B155&lt;PRZ+PRO),1,0)</f>
        <v>0</v>
      </c>
      <c r="F155" s="12">
        <f ca="1">IF(AND(C155=2,B155&lt;PZR),1,0)</f>
        <v>0</v>
      </c>
      <c r="G155" s="12">
        <f ca="1">IF(AND(C155=2,F155=0,B155&lt;PZR+PZO),1,0)</f>
        <v>0</v>
      </c>
      <c r="H155" s="12">
        <f ca="1">IF(AND(C155=3,B155&lt;POR),1,0)</f>
        <v>0</v>
      </c>
      <c r="I155" s="12">
        <f ca="1">IF(AND(C155=3,H155=0,B155&lt;POR+POZ),1,0)</f>
        <v>1</v>
      </c>
      <c r="J155" s="12">
        <f t="shared" ca="1" si="22"/>
        <v>1</v>
      </c>
      <c r="K155">
        <f t="shared" ca="1" si="23"/>
        <v>2</v>
      </c>
      <c r="L155">
        <f ca="1">IF(K155=0,L154+Tijdstap,Tijdstap)</f>
        <v>15</v>
      </c>
      <c r="M155">
        <f t="shared" ca="1" si="24"/>
        <v>3</v>
      </c>
      <c r="N155">
        <f t="shared" ca="1" si="20"/>
        <v>15</v>
      </c>
    </row>
    <row r="156" spans="1:14" x14ac:dyDescent="0.25">
      <c r="A156">
        <f>A155+Tijdstap</f>
        <v>2310</v>
      </c>
      <c r="B156">
        <f t="shared" ca="1" si="19"/>
        <v>0.22494777974191771</v>
      </c>
      <c r="C156" s="12">
        <f t="shared" ca="1" si="21"/>
        <v>2</v>
      </c>
      <c r="D156" s="12">
        <f ca="1">IF(AND(C156=1,B156&lt;PRZ),1,0)</f>
        <v>0</v>
      </c>
      <c r="E156" s="12">
        <f ca="1">IF(AND(C156=1,D156=0,B156&lt;PRZ+PRO),1,0)</f>
        <v>0</v>
      </c>
      <c r="F156" s="12">
        <f ca="1">IF(AND(C156=2,B156&lt;PZR),1,0)</f>
        <v>1</v>
      </c>
      <c r="G156" s="12">
        <f ca="1">IF(AND(C156=2,F156=0,B156&lt;PZR+PZO),1,0)</f>
        <v>0</v>
      </c>
      <c r="H156" s="12">
        <f ca="1">IF(AND(C156=3,B156&lt;POR),1,0)</f>
        <v>0</v>
      </c>
      <c r="I156" s="12">
        <f ca="1">IF(AND(C156=3,H156=0,B156&lt;POR+POZ),1,0)</f>
        <v>0</v>
      </c>
      <c r="J156" s="12">
        <f t="shared" ca="1" si="22"/>
        <v>1</v>
      </c>
      <c r="K156">
        <f t="shared" ca="1" si="23"/>
        <v>1</v>
      </c>
      <c r="L156">
        <f ca="1">IF(K156=0,L155+Tijdstap,Tijdstap)</f>
        <v>15</v>
      </c>
      <c r="M156">
        <f t="shared" ca="1" si="24"/>
        <v>2</v>
      </c>
      <c r="N156">
        <f t="shared" ca="1" si="20"/>
        <v>15</v>
      </c>
    </row>
    <row r="157" spans="1:14" x14ac:dyDescent="0.25">
      <c r="A157">
        <f>A156+Tijdstap</f>
        <v>2325</v>
      </c>
      <c r="B157">
        <f t="shared" ca="1" si="19"/>
        <v>0.29190229998179407</v>
      </c>
      <c r="C157" s="12">
        <f t="shared" ca="1" si="21"/>
        <v>1</v>
      </c>
      <c r="D157" s="12">
        <f ca="1">IF(AND(C157=1,B157&lt;PRZ),1,0)</f>
        <v>1</v>
      </c>
      <c r="E157" s="12">
        <f ca="1">IF(AND(C157=1,D157=0,B157&lt;PRZ+PRO),1,0)</f>
        <v>0</v>
      </c>
      <c r="F157" s="12">
        <f ca="1">IF(AND(C157=2,B157&lt;PZR),1,0)</f>
        <v>0</v>
      </c>
      <c r="G157" s="12">
        <f ca="1">IF(AND(C157=2,F157=0,B157&lt;PZR+PZO),1,0)</f>
        <v>0</v>
      </c>
      <c r="H157" s="12">
        <f ca="1">IF(AND(C157=3,B157&lt;POR),1,0)</f>
        <v>0</v>
      </c>
      <c r="I157" s="12">
        <f ca="1">IF(AND(C157=3,H157=0,B157&lt;POR+POZ),1,0)</f>
        <v>0</v>
      </c>
      <c r="J157" s="12">
        <f t="shared" ca="1" si="22"/>
        <v>1</v>
      </c>
      <c r="K157">
        <f t="shared" ca="1" si="23"/>
        <v>2</v>
      </c>
      <c r="L157">
        <f ca="1">IF(K157=0,L156+Tijdstap,Tijdstap)</f>
        <v>15</v>
      </c>
      <c r="M157">
        <f t="shared" ca="1" si="24"/>
        <v>1</v>
      </c>
      <c r="N157">
        <f t="shared" ca="1" si="20"/>
        <v>15</v>
      </c>
    </row>
    <row r="158" spans="1:14" x14ac:dyDescent="0.25">
      <c r="A158">
        <f>A157+Tijdstap</f>
        <v>2340</v>
      </c>
      <c r="B158">
        <f t="shared" ca="1" si="19"/>
        <v>0.64164052030528917</v>
      </c>
      <c r="C158" s="12">
        <f t="shared" ca="1" si="21"/>
        <v>2</v>
      </c>
      <c r="D158" s="12">
        <f ca="1">IF(AND(C158=1,B158&lt;PRZ),1,0)</f>
        <v>0</v>
      </c>
      <c r="E158" s="12">
        <f ca="1">IF(AND(C158=1,D158=0,B158&lt;PRZ+PRO),1,0)</f>
        <v>0</v>
      </c>
      <c r="F158" s="12">
        <f ca="1">IF(AND(C158=2,B158&lt;PZR),1,0)</f>
        <v>0</v>
      </c>
      <c r="G158" s="12">
        <f ca="1">IF(AND(C158=2,F158=0,B158&lt;PZR+PZO),1,0)</f>
        <v>0</v>
      </c>
      <c r="H158" s="12">
        <f ca="1">IF(AND(C158=3,B158&lt;POR),1,0)</f>
        <v>0</v>
      </c>
      <c r="I158" s="12">
        <f ca="1">IF(AND(C158=3,H158=0,B158&lt;POR+POZ),1,0)</f>
        <v>0</v>
      </c>
      <c r="J158" s="12">
        <f t="shared" ca="1" si="22"/>
        <v>0</v>
      </c>
      <c r="K158">
        <f t="shared" ca="1" si="23"/>
        <v>0</v>
      </c>
      <c r="L158">
        <f ca="1">IF(K158=0,L157+Tijdstap,Tijdstap)</f>
        <v>30</v>
      </c>
      <c r="M158" t="str">
        <f t="shared" ca="1" si="24"/>
        <v/>
      </c>
      <c r="N158" t="str">
        <f t="shared" ca="1" si="20"/>
        <v/>
      </c>
    </row>
    <row r="159" spans="1:14" x14ac:dyDescent="0.25">
      <c r="A159">
        <f>A158+Tijdstap</f>
        <v>2355</v>
      </c>
      <c r="B159">
        <f t="shared" ca="1" si="19"/>
        <v>0.17256989965540104</v>
      </c>
      <c r="C159" s="12">
        <f t="shared" ca="1" si="21"/>
        <v>2</v>
      </c>
      <c r="D159" s="12">
        <f ca="1">IF(AND(C159=1,B159&lt;PRZ),1,0)</f>
        <v>0</v>
      </c>
      <c r="E159" s="12">
        <f ca="1">IF(AND(C159=1,D159=0,B159&lt;PRZ+PRO),1,0)</f>
        <v>0</v>
      </c>
      <c r="F159" s="12">
        <f ca="1">IF(AND(C159=2,B159&lt;PZR),1,0)</f>
        <v>1</v>
      </c>
      <c r="G159" s="12">
        <f ca="1">IF(AND(C159=2,F159=0,B159&lt;PZR+PZO),1,0)</f>
        <v>0</v>
      </c>
      <c r="H159" s="12">
        <f ca="1">IF(AND(C159=3,B159&lt;POR),1,0)</f>
        <v>0</v>
      </c>
      <c r="I159" s="12">
        <f ca="1">IF(AND(C159=3,H159=0,B159&lt;POR+POZ),1,0)</f>
        <v>0</v>
      </c>
      <c r="J159" s="12">
        <f t="shared" ca="1" si="22"/>
        <v>1</v>
      </c>
      <c r="K159">
        <f t="shared" ca="1" si="23"/>
        <v>1</v>
      </c>
      <c r="L159">
        <f ca="1">IF(K159=0,L158+Tijdstap,Tijdstap)</f>
        <v>15</v>
      </c>
      <c r="M159">
        <f t="shared" ca="1" si="24"/>
        <v>2</v>
      </c>
      <c r="N159">
        <f t="shared" ca="1" si="20"/>
        <v>30</v>
      </c>
    </row>
    <row r="160" spans="1:14" x14ac:dyDescent="0.25">
      <c r="A160">
        <f>A159+Tijdstap</f>
        <v>2370</v>
      </c>
      <c r="B160">
        <f t="shared" ca="1" si="19"/>
        <v>0.52466760555504499</v>
      </c>
      <c r="C160" s="12">
        <f t="shared" ca="1" si="21"/>
        <v>1</v>
      </c>
      <c r="D160" s="12">
        <f ca="1">IF(AND(C160=1,B160&lt;PRZ),1,0)</f>
        <v>0</v>
      </c>
      <c r="E160" s="12">
        <f ca="1">IF(AND(C160=1,D160=0,B160&lt;PRZ+PRO),1,0)</f>
        <v>0</v>
      </c>
      <c r="F160" s="12">
        <f ca="1">IF(AND(C160=2,B160&lt;PZR),1,0)</f>
        <v>0</v>
      </c>
      <c r="G160" s="12">
        <f ca="1">IF(AND(C160=2,F160=0,B160&lt;PZR+PZO),1,0)</f>
        <v>0</v>
      </c>
      <c r="H160" s="12">
        <f ca="1">IF(AND(C160=3,B160&lt;POR),1,0)</f>
        <v>0</v>
      </c>
      <c r="I160" s="12">
        <f ca="1">IF(AND(C160=3,H160=0,B160&lt;POR+POZ),1,0)</f>
        <v>0</v>
      </c>
      <c r="J160" s="12">
        <f t="shared" ca="1" si="22"/>
        <v>0</v>
      </c>
      <c r="K160">
        <f t="shared" ca="1" si="23"/>
        <v>0</v>
      </c>
      <c r="L160">
        <f ca="1">IF(K160=0,L159+Tijdstap,Tijdstap)</f>
        <v>30</v>
      </c>
      <c r="M160" t="str">
        <f t="shared" ca="1" si="24"/>
        <v/>
      </c>
      <c r="N160" t="str">
        <f t="shared" ca="1" si="20"/>
        <v/>
      </c>
    </row>
    <row r="161" spans="1:14" x14ac:dyDescent="0.25">
      <c r="A161">
        <f>A160+Tijdstap</f>
        <v>2385</v>
      </c>
      <c r="B161">
        <f t="shared" ca="1" si="19"/>
        <v>0.88209838234225646</v>
      </c>
      <c r="C161" s="12">
        <f t="shared" ca="1" si="21"/>
        <v>1</v>
      </c>
      <c r="D161" s="12">
        <f ca="1">IF(AND(C161=1,B161&lt;PRZ),1,0)</f>
        <v>0</v>
      </c>
      <c r="E161" s="12">
        <f ca="1">IF(AND(C161=1,D161=0,B161&lt;PRZ+PRO),1,0)</f>
        <v>0</v>
      </c>
      <c r="F161" s="12">
        <f ca="1">IF(AND(C161=2,B161&lt;PZR),1,0)</f>
        <v>0</v>
      </c>
      <c r="G161" s="12">
        <f ca="1">IF(AND(C161=2,F161=0,B161&lt;PZR+PZO),1,0)</f>
        <v>0</v>
      </c>
      <c r="H161" s="12">
        <f ca="1">IF(AND(C161=3,B161&lt;POR),1,0)</f>
        <v>0</v>
      </c>
      <c r="I161" s="12">
        <f ca="1">IF(AND(C161=3,H161=0,B161&lt;POR+POZ),1,0)</f>
        <v>0</v>
      </c>
      <c r="J161" s="12">
        <f t="shared" ca="1" si="22"/>
        <v>0</v>
      </c>
      <c r="K161">
        <f t="shared" ca="1" si="23"/>
        <v>0</v>
      </c>
      <c r="L161">
        <f ca="1">IF(K161=0,L160+Tijdstap,Tijdstap)</f>
        <v>45</v>
      </c>
      <c r="M161" t="str">
        <f t="shared" ca="1" si="24"/>
        <v/>
      </c>
      <c r="N161" t="str">
        <f t="shared" ca="1" si="20"/>
        <v/>
      </c>
    </row>
    <row r="162" spans="1:14" x14ac:dyDescent="0.25">
      <c r="A162">
        <f>A161+Tijdstap</f>
        <v>2400</v>
      </c>
      <c r="B162">
        <f t="shared" ca="1" si="19"/>
        <v>0.33883902504897101</v>
      </c>
      <c r="C162" s="12">
        <f t="shared" ca="1" si="21"/>
        <v>1</v>
      </c>
      <c r="D162" s="12">
        <f ca="1">IF(AND(C162=1,B162&lt;PRZ),1,0)</f>
        <v>0</v>
      </c>
      <c r="E162" s="12">
        <f ca="1">IF(AND(C162=1,D162=0,B162&lt;PRZ+PRO),1,0)</f>
        <v>1</v>
      </c>
      <c r="F162" s="12">
        <f ca="1">IF(AND(C162=2,B162&lt;PZR),1,0)</f>
        <v>0</v>
      </c>
      <c r="G162" s="12">
        <f ca="1">IF(AND(C162=2,F162=0,B162&lt;PZR+PZO),1,0)</f>
        <v>0</v>
      </c>
      <c r="H162" s="12">
        <f ca="1">IF(AND(C162=3,B162&lt;POR),1,0)</f>
        <v>0</v>
      </c>
      <c r="I162" s="12">
        <f ca="1">IF(AND(C162=3,H162=0,B162&lt;POR+POZ),1,0)</f>
        <v>0</v>
      </c>
      <c r="J162" s="12">
        <f t="shared" ca="1" si="22"/>
        <v>1</v>
      </c>
      <c r="K162">
        <f t="shared" ca="1" si="23"/>
        <v>3</v>
      </c>
      <c r="L162">
        <f ca="1">IF(K162=0,L161+Tijdstap,Tijdstap)</f>
        <v>15</v>
      </c>
      <c r="M162">
        <f t="shared" ca="1" si="24"/>
        <v>1</v>
      </c>
      <c r="N162">
        <f t="shared" ca="1" si="20"/>
        <v>45</v>
      </c>
    </row>
    <row r="163" spans="1:14" x14ac:dyDescent="0.25">
      <c r="A163">
        <f>A162+Tijdstap</f>
        <v>2415</v>
      </c>
      <c r="B163">
        <f t="shared" ca="1" si="19"/>
        <v>0.83008034314276424</v>
      </c>
      <c r="C163" s="12">
        <f t="shared" ca="1" si="21"/>
        <v>3</v>
      </c>
      <c r="D163" s="12">
        <f ca="1">IF(AND(C163=1,B163&lt;PRZ),1,0)</f>
        <v>0</v>
      </c>
      <c r="E163" s="12">
        <f ca="1">IF(AND(C163=1,D163=0,B163&lt;PRZ+PRO),1,0)</f>
        <v>0</v>
      </c>
      <c r="F163" s="12">
        <f ca="1">IF(AND(C163=2,B163&lt;PZR),1,0)</f>
        <v>0</v>
      </c>
      <c r="G163" s="12">
        <f ca="1">IF(AND(C163=2,F163=0,B163&lt;PZR+PZO),1,0)</f>
        <v>0</v>
      </c>
      <c r="H163" s="12">
        <f ca="1">IF(AND(C163=3,B163&lt;POR),1,0)</f>
        <v>0</v>
      </c>
      <c r="I163" s="12">
        <f ca="1">IF(AND(C163=3,H163=0,B163&lt;POR+POZ),1,0)</f>
        <v>1</v>
      </c>
      <c r="J163" s="12">
        <f t="shared" ca="1" si="22"/>
        <v>1</v>
      </c>
      <c r="K163">
        <f t="shared" ca="1" si="23"/>
        <v>2</v>
      </c>
      <c r="L163">
        <f ca="1">IF(K163=0,L162+Tijdstap,Tijdstap)</f>
        <v>15</v>
      </c>
      <c r="M163">
        <f t="shared" ca="1" si="24"/>
        <v>3</v>
      </c>
      <c r="N163">
        <f t="shared" ca="1" si="20"/>
        <v>15</v>
      </c>
    </row>
    <row r="164" spans="1:14" x14ac:dyDescent="0.25">
      <c r="A164">
        <f>A163+Tijdstap</f>
        <v>2430</v>
      </c>
      <c r="B164">
        <f t="shared" ca="1" si="19"/>
        <v>0.61663058570411189</v>
      </c>
      <c r="C164" s="12">
        <f t="shared" ca="1" si="21"/>
        <v>2</v>
      </c>
      <c r="D164" s="12">
        <f ca="1">IF(AND(C164=1,B164&lt;PRZ),1,0)</f>
        <v>0</v>
      </c>
      <c r="E164" s="12">
        <f ca="1">IF(AND(C164=1,D164=0,B164&lt;PRZ+PRO),1,0)</f>
        <v>0</v>
      </c>
      <c r="F164" s="12">
        <f ca="1">IF(AND(C164=2,B164&lt;PZR),1,0)</f>
        <v>0</v>
      </c>
      <c r="G164" s="12">
        <f ca="1">IF(AND(C164=2,F164=0,B164&lt;PZR+PZO),1,0)</f>
        <v>0</v>
      </c>
      <c r="H164" s="12">
        <f ca="1">IF(AND(C164=3,B164&lt;POR),1,0)</f>
        <v>0</v>
      </c>
      <c r="I164" s="12">
        <f ca="1">IF(AND(C164=3,H164=0,B164&lt;POR+POZ),1,0)</f>
        <v>0</v>
      </c>
      <c r="J164" s="12">
        <f t="shared" ca="1" si="22"/>
        <v>0</v>
      </c>
      <c r="K164">
        <f t="shared" ca="1" si="23"/>
        <v>0</v>
      </c>
      <c r="L164">
        <f ca="1">IF(K164=0,L163+Tijdstap,Tijdstap)</f>
        <v>30</v>
      </c>
      <c r="M164" t="str">
        <f t="shared" ca="1" si="24"/>
        <v/>
      </c>
      <c r="N164" t="str">
        <f t="shared" ca="1" si="20"/>
        <v/>
      </c>
    </row>
    <row r="165" spans="1:14" x14ac:dyDescent="0.25">
      <c r="A165">
        <f>A164+Tijdstap</f>
        <v>2445</v>
      </c>
      <c r="B165">
        <f t="shared" ca="1" si="19"/>
        <v>0.15339090826655444</v>
      </c>
      <c r="C165" s="12">
        <f t="shared" ca="1" si="21"/>
        <v>2</v>
      </c>
      <c r="D165" s="12">
        <f ca="1">IF(AND(C165=1,B165&lt;PRZ),1,0)</f>
        <v>0</v>
      </c>
      <c r="E165" s="12">
        <f ca="1">IF(AND(C165=1,D165=0,B165&lt;PRZ+PRO),1,0)</f>
        <v>0</v>
      </c>
      <c r="F165" s="12">
        <f ca="1">IF(AND(C165=2,B165&lt;PZR),1,0)</f>
        <v>1</v>
      </c>
      <c r="G165" s="12">
        <f ca="1">IF(AND(C165=2,F165=0,B165&lt;PZR+PZO),1,0)</f>
        <v>0</v>
      </c>
      <c r="H165" s="12">
        <f ca="1">IF(AND(C165=3,B165&lt;POR),1,0)</f>
        <v>0</v>
      </c>
      <c r="I165" s="12">
        <f ca="1">IF(AND(C165=3,H165=0,B165&lt;POR+POZ),1,0)</f>
        <v>0</v>
      </c>
      <c r="J165" s="12">
        <f t="shared" ca="1" si="22"/>
        <v>1</v>
      </c>
      <c r="K165">
        <f t="shared" ca="1" si="23"/>
        <v>1</v>
      </c>
      <c r="L165">
        <f ca="1">IF(K165=0,L164+Tijdstap,Tijdstap)</f>
        <v>15</v>
      </c>
      <c r="M165">
        <f t="shared" ca="1" si="24"/>
        <v>2</v>
      </c>
      <c r="N165">
        <f t="shared" ca="1" si="20"/>
        <v>30</v>
      </c>
    </row>
    <row r="166" spans="1:14" x14ac:dyDescent="0.25">
      <c r="A166">
        <f>A165+Tijdstap</f>
        <v>2460</v>
      </c>
      <c r="B166">
        <f t="shared" ca="1" si="19"/>
        <v>1.1949603817851484E-2</v>
      </c>
      <c r="C166" s="12">
        <f t="shared" ca="1" si="21"/>
        <v>1</v>
      </c>
      <c r="D166" s="12">
        <f ca="1">IF(AND(C166=1,B166&lt;PRZ),1,0)</f>
        <v>1</v>
      </c>
      <c r="E166" s="12">
        <f ca="1">IF(AND(C166=1,D166=0,B166&lt;PRZ+PRO),1,0)</f>
        <v>0</v>
      </c>
      <c r="F166" s="12">
        <f ca="1">IF(AND(C166=2,B166&lt;PZR),1,0)</f>
        <v>0</v>
      </c>
      <c r="G166" s="12">
        <f ca="1">IF(AND(C166=2,F166=0,B166&lt;PZR+PZO),1,0)</f>
        <v>0</v>
      </c>
      <c r="H166" s="12">
        <f ca="1">IF(AND(C166=3,B166&lt;POR),1,0)</f>
        <v>0</v>
      </c>
      <c r="I166" s="12">
        <f ca="1">IF(AND(C166=3,H166=0,B166&lt;POR+POZ),1,0)</f>
        <v>0</v>
      </c>
      <c r="J166" s="12">
        <f t="shared" ca="1" si="22"/>
        <v>1</v>
      </c>
      <c r="K166">
        <f t="shared" ca="1" si="23"/>
        <v>2</v>
      </c>
      <c r="L166">
        <f ca="1">IF(K166=0,L165+Tijdstap,Tijdstap)</f>
        <v>15</v>
      </c>
      <c r="M166">
        <f t="shared" ca="1" si="24"/>
        <v>1</v>
      </c>
      <c r="N166">
        <f t="shared" ca="1" si="20"/>
        <v>15</v>
      </c>
    </row>
    <row r="167" spans="1:14" x14ac:dyDescent="0.25">
      <c r="A167">
        <f>A166+Tijdstap</f>
        <v>2475</v>
      </c>
      <c r="B167">
        <f t="shared" ca="1" si="19"/>
        <v>3.5894649334576201E-2</v>
      </c>
      <c r="C167" s="12">
        <f t="shared" ca="1" si="21"/>
        <v>2</v>
      </c>
      <c r="D167" s="12">
        <f ca="1">IF(AND(C167=1,B167&lt;PRZ),1,0)</f>
        <v>0</v>
      </c>
      <c r="E167" s="12">
        <f ca="1">IF(AND(C167=1,D167=0,B167&lt;PRZ+PRO),1,0)</f>
        <v>0</v>
      </c>
      <c r="F167" s="12">
        <f ca="1">IF(AND(C167=2,B167&lt;PZR),1,0)</f>
        <v>1</v>
      </c>
      <c r="G167" s="12">
        <f ca="1">IF(AND(C167=2,F167=0,B167&lt;PZR+PZO),1,0)</f>
        <v>0</v>
      </c>
      <c r="H167" s="12">
        <f ca="1">IF(AND(C167=3,B167&lt;POR),1,0)</f>
        <v>0</v>
      </c>
      <c r="I167" s="12">
        <f ca="1">IF(AND(C167=3,H167=0,B167&lt;POR+POZ),1,0)</f>
        <v>0</v>
      </c>
      <c r="J167" s="12">
        <f t="shared" ca="1" si="22"/>
        <v>1</v>
      </c>
      <c r="K167">
        <f t="shared" ca="1" si="23"/>
        <v>1</v>
      </c>
      <c r="L167">
        <f ca="1">IF(K167=0,L166+Tijdstap,Tijdstap)</f>
        <v>15</v>
      </c>
      <c r="M167">
        <f t="shared" ca="1" si="24"/>
        <v>2</v>
      </c>
      <c r="N167">
        <f t="shared" ca="1" si="20"/>
        <v>15</v>
      </c>
    </row>
    <row r="168" spans="1:14" x14ac:dyDescent="0.25">
      <c r="A168">
        <f>A167+Tijdstap</f>
        <v>2490</v>
      </c>
      <c r="B168">
        <f t="shared" ca="1" si="19"/>
        <v>0.45150009558968607</v>
      </c>
      <c r="C168" s="12">
        <f t="shared" ca="1" si="21"/>
        <v>1</v>
      </c>
      <c r="D168" s="12">
        <f ca="1">IF(AND(C168=1,B168&lt;PRZ),1,0)</f>
        <v>0</v>
      </c>
      <c r="E168" s="12">
        <f ca="1">IF(AND(C168=1,D168=0,B168&lt;PRZ+PRO),1,0)</f>
        <v>0</v>
      </c>
      <c r="F168" s="12">
        <f ca="1">IF(AND(C168=2,B168&lt;PZR),1,0)</f>
        <v>0</v>
      </c>
      <c r="G168" s="12">
        <f ca="1">IF(AND(C168=2,F168=0,B168&lt;PZR+PZO),1,0)</f>
        <v>0</v>
      </c>
      <c r="H168" s="12">
        <f ca="1">IF(AND(C168=3,B168&lt;POR),1,0)</f>
        <v>0</v>
      </c>
      <c r="I168" s="12">
        <f ca="1">IF(AND(C168=3,H168=0,B168&lt;POR+POZ),1,0)</f>
        <v>0</v>
      </c>
      <c r="J168" s="12">
        <f t="shared" ca="1" si="22"/>
        <v>0</v>
      </c>
      <c r="K168">
        <f t="shared" ca="1" si="23"/>
        <v>0</v>
      </c>
      <c r="L168">
        <f ca="1">IF(K168=0,L167+Tijdstap,Tijdstap)</f>
        <v>30</v>
      </c>
      <c r="M168" t="str">
        <f t="shared" ca="1" si="24"/>
        <v/>
      </c>
      <c r="N168" t="str">
        <f t="shared" ca="1" si="20"/>
        <v/>
      </c>
    </row>
    <row r="169" spans="1:14" x14ac:dyDescent="0.25">
      <c r="A169">
        <f>A168+Tijdstap</f>
        <v>2505</v>
      </c>
      <c r="B169">
        <f t="shared" ca="1" si="19"/>
        <v>0.60103264324577543</v>
      </c>
      <c r="C169" s="12">
        <f t="shared" ca="1" si="21"/>
        <v>1</v>
      </c>
      <c r="D169" s="12">
        <f ca="1">IF(AND(C169=1,B169&lt;PRZ),1,0)</f>
        <v>0</v>
      </c>
      <c r="E169" s="12">
        <f ca="1">IF(AND(C169=1,D169=0,B169&lt;PRZ+PRO),1,0)</f>
        <v>0</v>
      </c>
      <c r="F169" s="12">
        <f ca="1">IF(AND(C169=2,B169&lt;PZR),1,0)</f>
        <v>0</v>
      </c>
      <c r="G169" s="12">
        <f ca="1">IF(AND(C169=2,F169=0,B169&lt;PZR+PZO),1,0)</f>
        <v>0</v>
      </c>
      <c r="H169" s="12">
        <f ca="1">IF(AND(C169=3,B169&lt;POR),1,0)</f>
        <v>0</v>
      </c>
      <c r="I169" s="12">
        <f ca="1">IF(AND(C169=3,H169=0,B169&lt;POR+POZ),1,0)</f>
        <v>0</v>
      </c>
      <c r="J169" s="12">
        <f t="shared" ca="1" si="22"/>
        <v>0</v>
      </c>
      <c r="K169">
        <f t="shared" ca="1" si="23"/>
        <v>0</v>
      </c>
      <c r="L169">
        <f ca="1">IF(K169=0,L168+Tijdstap,Tijdstap)</f>
        <v>45</v>
      </c>
      <c r="M169" t="str">
        <f t="shared" ca="1" si="24"/>
        <v/>
      </c>
      <c r="N169" t="str">
        <f t="shared" ca="1" si="20"/>
        <v/>
      </c>
    </row>
    <row r="170" spans="1:14" x14ac:dyDescent="0.25">
      <c r="A170">
        <f>A169+Tijdstap</f>
        <v>2520</v>
      </c>
      <c r="B170">
        <f t="shared" ca="1" si="19"/>
        <v>0.43610408076734886</v>
      </c>
      <c r="C170" s="12">
        <f t="shared" ca="1" si="21"/>
        <v>1</v>
      </c>
      <c r="D170" s="12">
        <f ca="1">IF(AND(C170=1,B170&lt;PRZ),1,0)</f>
        <v>0</v>
      </c>
      <c r="E170" s="12">
        <f ca="1">IF(AND(C170=1,D170=0,B170&lt;PRZ+PRO),1,0)</f>
        <v>0</v>
      </c>
      <c r="F170" s="12">
        <f ca="1">IF(AND(C170=2,B170&lt;PZR),1,0)</f>
        <v>0</v>
      </c>
      <c r="G170" s="12">
        <f ca="1">IF(AND(C170=2,F170=0,B170&lt;PZR+PZO),1,0)</f>
        <v>0</v>
      </c>
      <c r="H170" s="12">
        <f ca="1">IF(AND(C170=3,B170&lt;POR),1,0)</f>
        <v>0</v>
      </c>
      <c r="I170" s="12">
        <f ca="1">IF(AND(C170=3,H170=0,B170&lt;POR+POZ),1,0)</f>
        <v>0</v>
      </c>
      <c r="J170" s="12">
        <f t="shared" ca="1" si="22"/>
        <v>0</v>
      </c>
      <c r="K170">
        <f t="shared" ca="1" si="23"/>
        <v>0</v>
      </c>
      <c r="L170">
        <f ca="1">IF(K170=0,L169+Tijdstap,Tijdstap)</f>
        <v>60</v>
      </c>
      <c r="M170" t="str">
        <f t="shared" ca="1" si="24"/>
        <v/>
      </c>
      <c r="N170" t="str">
        <f t="shared" ca="1" si="20"/>
        <v/>
      </c>
    </row>
    <row r="171" spans="1:14" x14ac:dyDescent="0.25">
      <c r="A171">
        <f>A170+Tijdstap</f>
        <v>2535</v>
      </c>
      <c r="B171">
        <f t="shared" ca="1" si="19"/>
        <v>0.97002734194811446</v>
      </c>
      <c r="C171" s="12">
        <f t="shared" ca="1" si="21"/>
        <v>1</v>
      </c>
      <c r="D171" s="12">
        <f ca="1">IF(AND(C171=1,B171&lt;PRZ),1,0)</f>
        <v>0</v>
      </c>
      <c r="E171" s="12">
        <f ca="1">IF(AND(C171=1,D171=0,B171&lt;PRZ+PRO),1,0)</f>
        <v>0</v>
      </c>
      <c r="F171" s="12">
        <f ca="1">IF(AND(C171=2,B171&lt;PZR),1,0)</f>
        <v>0</v>
      </c>
      <c r="G171" s="12">
        <f ca="1">IF(AND(C171=2,F171=0,B171&lt;PZR+PZO),1,0)</f>
        <v>0</v>
      </c>
      <c r="H171" s="12">
        <f ca="1">IF(AND(C171=3,B171&lt;POR),1,0)</f>
        <v>0</v>
      </c>
      <c r="I171" s="12">
        <f ca="1">IF(AND(C171=3,H171=0,B171&lt;POR+POZ),1,0)</f>
        <v>0</v>
      </c>
      <c r="J171" s="12">
        <f t="shared" ca="1" si="22"/>
        <v>0</v>
      </c>
      <c r="K171">
        <f t="shared" ca="1" si="23"/>
        <v>0</v>
      </c>
      <c r="L171">
        <f ca="1">IF(K171=0,L170+Tijdstap,Tijdstap)</f>
        <v>75</v>
      </c>
      <c r="M171" t="str">
        <f t="shared" ca="1" si="24"/>
        <v/>
      </c>
      <c r="N171" t="str">
        <f t="shared" ca="1" si="20"/>
        <v/>
      </c>
    </row>
    <row r="172" spans="1:14" x14ac:dyDescent="0.25">
      <c r="A172">
        <f>A171+Tijdstap</f>
        <v>2550</v>
      </c>
      <c r="B172">
        <f t="shared" ca="1" si="19"/>
        <v>0.11237514188429631</v>
      </c>
      <c r="C172" s="12">
        <f t="shared" ca="1" si="21"/>
        <v>1</v>
      </c>
      <c r="D172" s="12">
        <f ca="1">IF(AND(C172=1,B172&lt;PRZ),1,0)</f>
        <v>1</v>
      </c>
      <c r="E172" s="12">
        <f ca="1">IF(AND(C172=1,D172=0,B172&lt;PRZ+PRO),1,0)</f>
        <v>0</v>
      </c>
      <c r="F172" s="12">
        <f ca="1">IF(AND(C172=2,B172&lt;PZR),1,0)</f>
        <v>0</v>
      </c>
      <c r="G172" s="12">
        <f ca="1">IF(AND(C172=2,F172=0,B172&lt;PZR+PZO),1,0)</f>
        <v>0</v>
      </c>
      <c r="H172" s="12">
        <f ca="1">IF(AND(C172=3,B172&lt;POR),1,0)</f>
        <v>0</v>
      </c>
      <c r="I172" s="12">
        <f ca="1">IF(AND(C172=3,H172=0,B172&lt;POR+POZ),1,0)</f>
        <v>0</v>
      </c>
      <c r="J172" s="12">
        <f t="shared" ca="1" si="22"/>
        <v>1</v>
      </c>
      <c r="K172">
        <f t="shared" ca="1" si="23"/>
        <v>2</v>
      </c>
      <c r="L172">
        <f ca="1">IF(K172=0,L171+Tijdstap,Tijdstap)</f>
        <v>15</v>
      </c>
      <c r="M172">
        <f t="shared" ca="1" si="24"/>
        <v>1</v>
      </c>
      <c r="N172">
        <f t="shared" ca="1" si="20"/>
        <v>75</v>
      </c>
    </row>
    <row r="173" spans="1:14" x14ac:dyDescent="0.25">
      <c r="A173">
        <f>A172+Tijdstap</f>
        <v>2565</v>
      </c>
      <c r="B173">
        <f t="shared" ca="1" si="19"/>
        <v>0.81371559940846483</v>
      </c>
      <c r="C173" s="12">
        <f t="shared" ca="1" si="21"/>
        <v>2</v>
      </c>
      <c r="D173" s="12">
        <f ca="1">IF(AND(C173=1,B173&lt;PRZ),1,0)</f>
        <v>0</v>
      </c>
      <c r="E173" s="12">
        <f ca="1">IF(AND(C173=1,D173=0,B173&lt;PRZ+PRO),1,0)</f>
        <v>0</v>
      </c>
      <c r="F173" s="12">
        <f ca="1">IF(AND(C173=2,B173&lt;PZR),1,0)</f>
        <v>0</v>
      </c>
      <c r="G173" s="12">
        <f ca="1">IF(AND(C173=2,F173=0,B173&lt;PZR+PZO),1,0)</f>
        <v>0</v>
      </c>
      <c r="H173" s="12">
        <f ca="1">IF(AND(C173=3,B173&lt;POR),1,0)</f>
        <v>0</v>
      </c>
      <c r="I173" s="12">
        <f ca="1">IF(AND(C173=3,H173=0,B173&lt;POR+POZ),1,0)</f>
        <v>0</v>
      </c>
      <c r="J173" s="12">
        <f t="shared" ca="1" si="22"/>
        <v>0</v>
      </c>
      <c r="K173">
        <f t="shared" ca="1" si="23"/>
        <v>0</v>
      </c>
      <c r="L173">
        <f ca="1">IF(K173=0,L172+Tijdstap,Tijdstap)</f>
        <v>30</v>
      </c>
      <c r="M173" t="str">
        <f t="shared" ca="1" si="24"/>
        <v/>
      </c>
      <c r="N173" t="str">
        <f t="shared" ca="1" si="20"/>
        <v/>
      </c>
    </row>
    <row r="174" spans="1:14" x14ac:dyDescent="0.25">
      <c r="A174">
        <f>A173+Tijdstap</f>
        <v>2580</v>
      </c>
      <c r="B174">
        <f t="shared" ca="1" si="19"/>
        <v>0.26673227542809563</v>
      </c>
      <c r="C174" s="12">
        <f t="shared" ca="1" si="21"/>
        <v>2</v>
      </c>
      <c r="D174" s="12">
        <f ca="1">IF(AND(C174=1,B174&lt;PRZ),1,0)</f>
        <v>0</v>
      </c>
      <c r="E174" s="12">
        <f ca="1">IF(AND(C174=1,D174=0,B174&lt;PRZ+PRO),1,0)</f>
        <v>0</v>
      </c>
      <c r="F174" s="12">
        <f ca="1">IF(AND(C174=2,B174&lt;PZR),1,0)</f>
        <v>1</v>
      </c>
      <c r="G174" s="12">
        <f ca="1">IF(AND(C174=2,F174=0,B174&lt;PZR+PZO),1,0)</f>
        <v>0</v>
      </c>
      <c r="H174" s="12">
        <f ca="1">IF(AND(C174=3,B174&lt;POR),1,0)</f>
        <v>0</v>
      </c>
      <c r="I174" s="12">
        <f ca="1">IF(AND(C174=3,H174=0,B174&lt;POR+POZ),1,0)</f>
        <v>0</v>
      </c>
      <c r="J174" s="12">
        <f t="shared" ca="1" si="22"/>
        <v>1</v>
      </c>
      <c r="K174">
        <f t="shared" ca="1" si="23"/>
        <v>1</v>
      </c>
      <c r="L174">
        <f ca="1">IF(K174=0,L173+Tijdstap,Tijdstap)</f>
        <v>15</v>
      </c>
      <c r="M174">
        <f t="shared" ca="1" si="24"/>
        <v>2</v>
      </c>
      <c r="N174">
        <f t="shared" ca="1" si="20"/>
        <v>30</v>
      </c>
    </row>
    <row r="175" spans="1:14" x14ac:dyDescent="0.25">
      <c r="A175">
        <f>A174+Tijdstap</f>
        <v>2595</v>
      </c>
      <c r="B175">
        <f t="shared" ca="1" si="19"/>
        <v>0.41169562174832275</v>
      </c>
      <c r="C175" s="12">
        <f t="shared" ca="1" si="21"/>
        <v>1</v>
      </c>
      <c r="D175" s="12">
        <f ca="1">IF(AND(C175=1,B175&lt;PRZ),1,0)</f>
        <v>0</v>
      </c>
      <c r="E175" s="12">
        <f ca="1">IF(AND(C175=1,D175=0,B175&lt;PRZ+PRO),1,0)</f>
        <v>0</v>
      </c>
      <c r="F175" s="12">
        <f ca="1">IF(AND(C175=2,B175&lt;PZR),1,0)</f>
        <v>0</v>
      </c>
      <c r="G175" s="12">
        <f ca="1">IF(AND(C175=2,F175=0,B175&lt;PZR+PZO),1,0)</f>
        <v>0</v>
      </c>
      <c r="H175" s="12">
        <f ca="1">IF(AND(C175=3,B175&lt;POR),1,0)</f>
        <v>0</v>
      </c>
      <c r="I175" s="12">
        <f ca="1">IF(AND(C175=3,H175=0,B175&lt;POR+POZ),1,0)</f>
        <v>0</v>
      </c>
      <c r="J175" s="12">
        <f t="shared" ca="1" si="22"/>
        <v>0</v>
      </c>
      <c r="K175">
        <f t="shared" ca="1" si="23"/>
        <v>0</v>
      </c>
      <c r="L175">
        <f ca="1">IF(K175=0,L174+Tijdstap,Tijdstap)</f>
        <v>30</v>
      </c>
      <c r="M175" t="str">
        <f t="shared" ca="1" si="24"/>
        <v/>
      </c>
      <c r="N175" t="str">
        <f t="shared" ca="1" si="20"/>
        <v/>
      </c>
    </row>
    <row r="176" spans="1:14" x14ac:dyDescent="0.25">
      <c r="A176">
        <f>A175+Tijdstap</f>
        <v>2610</v>
      </c>
      <c r="B176">
        <f t="shared" ca="1" si="19"/>
        <v>5.4175783183419424E-2</v>
      </c>
      <c r="C176" s="12">
        <f t="shared" ca="1" si="21"/>
        <v>1</v>
      </c>
      <c r="D176" s="12">
        <f ca="1">IF(AND(C176=1,B176&lt;PRZ),1,0)</f>
        <v>1</v>
      </c>
      <c r="E176" s="12">
        <f ca="1">IF(AND(C176=1,D176=0,B176&lt;PRZ+PRO),1,0)</f>
        <v>0</v>
      </c>
      <c r="F176" s="12">
        <f ca="1">IF(AND(C176=2,B176&lt;PZR),1,0)</f>
        <v>0</v>
      </c>
      <c r="G176" s="12">
        <f ca="1">IF(AND(C176=2,F176=0,B176&lt;PZR+PZO),1,0)</f>
        <v>0</v>
      </c>
      <c r="H176" s="12">
        <f ca="1">IF(AND(C176=3,B176&lt;POR),1,0)</f>
        <v>0</v>
      </c>
      <c r="I176" s="12">
        <f ca="1">IF(AND(C176=3,H176=0,B176&lt;POR+POZ),1,0)</f>
        <v>0</v>
      </c>
      <c r="J176" s="12">
        <f t="shared" ca="1" si="22"/>
        <v>1</v>
      </c>
      <c r="K176">
        <f t="shared" ca="1" si="23"/>
        <v>2</v>
      </c>
      <c r="L176">
        <f ca="1">IF(K176=0,L175+Tijdstap,Tijdstap)</f>
        <v>15</v>
      </c>
      <c r="M176">
        <f t="shared" ca="1" si="24"/>
        <v>1</v>
      </c>
      <c r="N176">
        <f t="shared" ca="1" si="20"/>
        <v>30</v>
      </c>
    </row>
    <row r="177" spans="1:14" x14ac:dyDescent="0.25">
      <c r="A177">
        <f>A176+Tijdstap</f>
        <v>2625</v>
      </c>
      <c r="B177">
        <f t="shared" ca="1" si="19"/>
        <v>0.80260600867951171</v>
      </c>
      <c r="C177" s="12">
        <f t="shared" ca="1" si="21"/>
        <v>2</v>
      </c>
      <c r="D177" s="12">
        <f ca="1">IF(AND(C177=1,B177&lt;PRZ),1,0)</f>
        <v>0</v>
      </c>
      <c r="E177" s="12">
        <f ca="1">IF(AND(C177=1,D177=0,B177&lt;PRZ+PRO),1,0)</f>
        <v>0</v>
      </c>
      <c r="F177" s="12">
        <f ca="1">IF(AND(C177=2,B177&lt;PZR),1,0)</f>
        <v>0</v>
      </c>
      <c r="G177" s="12">
        <f ca="1">IF(AND(C177=2,F177=0,B177&lt;PZR+PZO),1,0)</f>
        <v>0</v>
      </c>
      <c r="H177" s="12">
        <f ca="1">IF(AND(C177=3,B177&lt;POR),1,0)</f>
        <v>0</v>
      </c>
      <c r="I177" s="12">
        <f ca="1">IF(AND(C177=3,H177=0,B177&lt;POR+POZ),1,0)</f>
        <v>0</v>
      </c>
      <c r="J177" s="12">
        <f t="shared" ca="1" si="22"/>
        <v>0</v>
      </c>
      <c r="K177">
        <f t="shared" ca="1" si="23"/>
        <v>0</v>
      </c>
      <c r="L177">
        <f ca="1">IF(K177=0,L176+Tijdstap,Tijdstap)</f>
        <v>30</v>
      </c>
      <c r="M177" t="str">
        <f t="shared" ca="1" si="24"/>
        <v/>
      </c>
      <c r="N177" t="str">
        <f t="shared" ca="1" si="20"/>
        <v/>
      </c>
    </row>
    <row r="178" spans="1:14" x14ac:dyDescent="0.25">
      <c r="A178">
        <f>A177+Tijdstap</f>
        <v>2640</v>
      </c>
      <c r="B178">
        <f t="shared" ca="1" si="19"/>
        <v>8.5188318327290458E-2</v>
      </c>
      <c r="C178" s="12">
        <f t="shared" ca="1" si="21"/>
        <v>2</v>
      </c>
      <c r="D178" s="12">
        <f ca="1">IF(AND(C178=1,B178&lt;PRZ),1,0)</f>
        <v>0</v>
      </c>
      <c r="E178" s="12">
        <f ca="1">IF(AND(C178=1,D178=0,B178&lt;PRZ+PRO),1,0)</f>
        <v>0</v>
      </c>
      <c r="F178" s="12">
        <f ca="1">IF(AND(C178=2,B178&lt;PZR),1,0)</f>
        <v>1</v>
      </c>
      <c r="G178" s="12">
        <f ca="1">IF(AND(C178=2,F178=0,B178&lt;PZR+PZO),1,0)</f>
        <v>0</v>
      </c>
      <c r="H178" s="12">
        <f ca="1">IF(AND(C178=3,B178&lt;POR),1,0)</f>
        <v>0</v>
      </c>
      <c r="I178" s="12">
        <f ca="1">IF(AND(C178=3,H178=0,B178&lt;POR+POZ),1,0)</f>
        <v>0</v>
      </c>
      <c r="J178" s="12">
        <f t="shared" ca="1" si="22"/>
        <v>1</v>
      </c>
      <c r="K178">
        <f t="shared" ca="1" si="23"/>
        <v>1</v>
      </c>
      <c r="L178">
        <f ca="1">IF(K178=0,L177+Tijdstap,Tijdstap)</f>
        <v>15</v>
      </c>
      <c r="M178">
        <f t="shared" ca="1" si="24"/>
        <v>2</v>
      </c>
      <c r="N178">
        <f t="shared" ca="1" si="20"/>
        <v>30</v>
      </c>
    </row>
    <row r="179" spans="1:14" x14ac:dyDescent="0.25">
      <c r="A179">
        <f>A178+Tijdstap</f>
        <v>2655</v>
      </c>
      <c r="B179">
        <f t="shared" ca="1" si="19"/>
        <v>0.98652376408318154</v>
      </c>
      <c r="C179" s="12">
        <f t="shared" ca="1" si="21"/>
        <v>1</v>
      </c>
      <c r="D179" s="12">
        <f ca="1">IF(AND(C179=1,B179&lt;PRZ),1,0)</f>
        <v>0</v>
      </c>
      <c r="E179" s="12">
        <f ca="1">IF(AND(C179=1,D179=0,B179&lt;PRZ+PRO),1,0)</f>
        <v>0</v>
      </c>
      <c r="F179" s="12">
        <f ca="1">IF(AND(C179=2,B179&lt;PZR),1,0)</f>
        <v>0</v>
      </c>
      <c r="G179" s="12">
        <f ca="1">IF(AND(C179=2,F179=0,B179&lt;PZR+PZO),1,0)</f>
        <v>0</v>
      </c>
      <c r="H179" s="12">
        <f ca="1">IF(AND(C179=3,B179&lt;POR),1,0)</f>
        <v>0</v>
      </c>
      <c r="I179" s="12">
        <f ca="1">IF(AND(C179=3,H179=0,B179&lt;POR+POZ),1,0)</f>
        <v>0</v>
      </c>
      <c r="J179" s="12">
        <f t="shared" ca="1" si="22"/>
        <v>0</v>
      </c>
      <c r="K179">
        <f t="shared" ca="1" si="23"/>
        <v>0</v>
      </c>
      <c r="L179">
        <f ca="1">IF(K179=0,L178+Tijdstap,Tijdstap)</f>
        <v>30</v>
      </c>
      <c r="M179" t="str">
        <f t="shared" ca="1" si="24"/>
        <v/>
      </c>
      <c r="N179" t="str">
        <f t="shared" ca="1" si="20"/>
        <v/>
      </c>
    </row>
    <row r="180" spans="1:14" x14ac:dyDescent="0.25">
      <c r="A180">
        <f>A179+Tijdstap</f>
        <v>2670</v>
      </c>
      <c r="B180">
        <f t="shared" ca="1" si="19"/>
        <v>0.64842972209965988</v>
      </c>
      <c r="C180" s="12">
        <f t="shared" ca="1" si="21"/>
        <v>1</v>
      </c>
      <c r="D180" s="12">
        <f ca="1">IF(AND(C180=1,B180&lt;PRZ),1,0)</f>
        <v>0</v>
      </c>
      <c r="E180" s="12">
        <f ca="1">IF(AND(C180=1,D180=0,B180&lt;PRZ+PRO),1,0)</f>
        <v>0</v>
      </c>
      <c r="F180" s="12">
        <f ca="1">IF(AND(C180=2,B180&lt;PZR),1,0)</f>
        <v>0</v>
      </c>
      <c r="G180" s="12">
        <f ca="1">IF(AND(C180=2,F180=0,B180&lt;PZR+PZO),1,0)</f>
        <v>0</v>
      </c>
      <c r="H180" s="12">
        <f ca="1">IF(AND(C180=3,B180&lt;POR),1,0)</f>
        <v>0</v>
      </c>
      <c r="I180" s="12">
        <f ca="1">IF(AND(C180=3,H180=0,B180&lt;POR+POZ),1,0)</f>
        <v>0</v>
      </c>
      <c r="J180" s="12">
        <f t="shared" ca="1" si="22"/>
        <v>0</v>
      </c>
      <c r="K180">
        <f t="shared" ca="1" si="23"/>
        <v>0</v>
      </c>
      <c r="L180">
        <f ca="1">IF(K180=0,L179+Tijdstap,Tijdstap)</f>
        <v>45</v>
      </c>
      <c r="M180" t="str">
        <f t="shared" ca="1" si="24"/>
        <v/>
      </c>
      <c r="N180" t="str">
        <f t="shared" ca="1" si="20"/>
        <v/>
      </c>
    </row>
    <row r="181" spans="1:14" x14ac:dyDescent="0.25">
      <c r="A181">
        <f>A180+Tijdstap</f>
        <v>2685</v>
      </c>
      <c r="B181">
        <f t="shared" ca="1" si="19"/>
        <v>0.84432013531157035</v>
      </c>
      <c r="C181" s="12">
        <f t="shared" ca="1" si="21"/>
        <v>1</v>
      </c>
      <c r="D181" s="12">
        <f ca="1">IF(AND(C181=1,B181&lt;PRZ),1,0)</f>
        <v>0</v>
      </c>
      <c r="E181" s="12">
        <f ca="1">IF(AND(C181=1,D181=0,B181&lt;PRZ+PRO),1,0)</f>
        <v>0</v>
      </c>
      <c r="F181" s="12">
        <f ca="1">IF(AND(C181=2,B181&lt;PZR),1,0)</f>
        <v>0</v>
      </c>
      <c r="G181" s="12">
        <f ca="1">IF(AND(C181=2,F181=0,B181&lt;PZR+PZO),1,0)</f>
        <v>0</v>
      </c>
      <c r="H181" s="12">
        <f ca="1">IF(AND(C181=3,B181&lt;POR),1,0)</f>
        <v>0</v>
      </c>
      <c r="I181" s="12">
        <f ca="1">IF(AND(C181=3,H181=0,B181&lt;POR+POZ),1,0)</f>
        <v>0</v>
      </c>
      <c r="J181" s="12">
        <f t="shared" ca="1" si="22"/>
        <v>0</v>
      </c>
      <c r="K181">
        <f t="shared" ca="1" si="23"/>
        <v>0</v>
      </c>
      <c r="L181">
        <f ca="1">IF(K181=0,L180+Tijdstap,Tijdstap)</f>
        <v>60</v>
      </c>
      <c r="M181" t="str">
        <f t="shared" ca="1" si="24"/>
        <v/>
      </c>
      <c r="N181" t="str">
        <f t="shared" ca="1" si="20"/>
        <v/>
      </c>
    </row>
    <row r="182" spans="1:14" x14ac:dyDescent="0.25">
      <c r="A182">
        <f>A181+Tijdstap</f>
        <v>2700</v>
      </c>
      <c r="B182">
        <f t="shared" ca="1" si="19"/>
        <v>0.27411475932594587</v>
      </c>
      <c r="C182" s="12">
        <f t="shared" ca="1" si="21"/>
        <v>1</v>
      </c>
      <c r="D182" s="12">
        <f ca="1">IF(AND(C182=1,B182&lt;PRZ),1,0)</f>
        <v>1</v>
      </c>
      <c r="E182" s="12">
        <f ca="1">IF(AND(C182=1,D182=0,B182&lt;PRZ+PRO),1,0)</f>
        <v>0</v>
      </c>
      <c r="F182" s="12">
        <f ca="1">IF(AND(C182=2,B182&lt;PZR),1,0)</f>
        <v>0</v>
      </c>
      <c r="G182" s="12">
        <f ca="1">IF(AND(C182=2,F182=0,B182&lt;PZR+PZO),1,0)</f>
        <v>0</v>
      </c>
      <c r="H182" s="12">
        <f ca="1">IF(AND(C182=3,B182&lt;POR),1,0)</f>
        <v>0</v>
      </c>
      <c r="I182" s="12">
        <f ca="1">IF(AND(C182=3,H182=0,B182&lt;POR+POZ),1,0)</f>
        <v>0</v>
      </c>
      <c r="J182" s="12">
        <f t="shared" ca="1" si="22"/>
        <v>1</v>
      </c>
      <c r="K182">
        <f t="shared" ca="1" si="23"/>
        <v>2</v>
      </c>
      <c r="L182">
        <f ca="1">IF(K182=0,L181+Tijdstap,Tijdstap)</f>
        <v>15</v>
      </c>
      <c r="M182">
        <f t="shared" ca="1" si="24"/>
        <v>1</v>
      </c>
      <c r="N182">
        <f t="shared" ca="1" si="20"/>
        <v>60</v>
      </c>
    </row>
    <row r="183" spans="1:14" x14ac:dyDescent="0.25">
      <c r="A183">
        <f>A182+Tijdstap</f>
        <v>2715</v>
      </c>
      <c r="B183">
        <f t="shared" ca="1" si="19"/>
        <v>0.27760206627257489</v>
      </c>
      <c r="C183" s="12">
        <f t="shared" ca="1" si="21"/>
        <v>2</v>
      </c>
      <c r="D183" s="12">
        <f ca="1">IF(AND(C183=1,B183&lt;PRZ),1,0)</f>
        <v>0</v>
      </c>
      <c r="E183" s="12">
        <f ca="1">IF(AND(C183=1,D183=0,B183&lt;PRZ+PRO),1,0)</f>
        <v>0</v>
      </c>
      <c r="F183" s="12">
        <f ca="1">IF(AND(C183=2,B183&lt;PZR),1,0)</f>
        <v>1</v>
      </c>
      <c r="G183" s="12">
        <f ca="1">IF(AND(C183=2,F183=0,B183&lt;PZR+PZO),1,0)</f>
        <v>0</v>
      </c>
      <c r="H183" s="12">
        <f ca="1">IF(AND(C183=3,B183&lt;POR),1,0)</f>
        <v>0</v>
      </c>
      <c r="I183" s="12">
        <f ca="1">IF(AND(C183=3,H183=0,B183&lt;POR+POZ),1,0)</f>
        <v>0</v>
      </c>
      <c r="J183" s="12">
        <f t="shared" ca="1" si="22"/>
        <v>1</v>
      </c>
      <c r="K183">
        <f t="shared" ca="1" si="23"/>
        <v>1</v>
      </c>
      <c r="L183">
        <f ca="1">IF(K183=0,L182+Tijdstap,Tijdstap)</f>
        <v>15</v>
      </c>
      <c r="M183">
        <f t="shared" ca="1" si="24"/>
        <v>2</v>
      </c>
      <c r="N183">
        <f t="shared" ca="1" si="20"/>
        <v>15</v>
      </c>
    </row>
    <row r="184" spans="1:14" x14ac:dyDescent="0.25">
      <c r="A184">
        <f>A183+Tijdstap</f>
        <v>2730</v>
      </c>
      <c r="B184">
        <f t="shared" ca="1" si="19"/>
        <v>1.7509666069953189E-2</v>
      </c>
      <c r="C184" s="12">
        <f t="shared" ca="1" si="21"/>
        <v>1</v>
      </c>
      <c r="D184" s="12">
        <f ca="1">IF(AND(C184=1,B184&lt;PRZ),1,0)</f>
        <v>1</v>
      </c>
      <c r="E184" s="12">
        <f ca="1">IF(AND(C184=1,D184=0,B184&lt;PRZ+PRO),1,0)</f>
        <v>0</v>
      </c>
      <c r="F184" s="12">
        <f ca="1">IF(AND(C184=2,B184&lt;PZR),1,0)</f>
        <v>0</v>
      </c>
      <c r="G184" s="12">
        <f ca="1">IF(AND(C184=2,F184=0,B184&lt;PZR+PZO),1,0)</f>
        <v>0</v>
      </c>
      <c r="H184" s="12">
        <f ca="1">IF(AND(C184=3,B184&lt;POR),1,0)</f>
        <v>0</v>
      </c>
      <c r="I184" s="12">
        <f ca="1">IF(AND(C184=3,H184=0,B184&lt;POR+POZ),1,0)</f>
        <v>0</v>
      </c>
      <c r="J184" s="12">
        <f t="shared" ca="1" si="22"/>
        <v>1</v>
      </c>
      <c r="K184">
        <f t="shared" ca="1" si="23"/>
        <v>2</v>
      </c>
      <c r="L184">
        <f ca="1">IF(K184=0,L183+Tijdstap,Tijdstap)</f>
        <v>15</v>
      </c>
      <c r="M184">
        <f t="shared" ca="1" si="24"/>
        <v>1</v>
      </c>
      <c r="N184">
        <f t="shared" ca="1" si="20"/>
        <v>15</v>
      </c>
    </row>
    <row r="185" spans="1:14" x14ac:dyDescent="0.25">
      <c r="A185">
        <f>A184+Tijdstap</f>
        <v>2745</v>
      </c>
      <c r="B185">
        <f t="shared" ca="1" si="19"/>
        <v>0.20177017284107057</v>
      </c>
      <c r="C185" s="12">
        <f t="shared" ca="1" si="21"/>
        <v>2</v>
      </c>
      <c r="D185" s="12">
        <f ca="1">IF(AND(C185=1,B185&lt;PRZ),1,0)</f>
        <v>0</v>
      </c>
      <c r="E185" s="12">
        <f ca="1">IF(AND(C185=1,D185=0,B185&lt;PRZ+PRO),1,0)</f>
        <v>0</v>
      </c>
      <c r="F185" s="12">
        <f ca="1">IF(AND(C185=2,B185&lt;PZR),1,0)</f>
        <v>1</v>
      </c>
      <c r="G185" s="12">
        <f ca="1">IF(AND(C185=2,F185=0,B185&lt;PZR+PZO),1,0)</f>
        <v>0</v>
      </c>
      <c r="H185" s="12">
        <f ca="1">IF(AND(C185=3,B185&lt;POR),1,0)</f>
        <v>0</v>
      </c>
      <c r="I185" s="12">
        <f ca="1">IF(AND(C185=3,H185=0,B185&lt;POR+POZ),1,0)</f>
        <v>0</v>
      </c>
      <c r="J185" s="12">
        <f t="shared" ca="1" si="22"/>
        <v>1</v>
      </c>
      <c r="K185">
        <f t="shared" ca="1" si="23"/>
        <v>1</v>
      </c>
      <c r="L185">
        <f ca="1">IF(K185=0,L184+Tijdstap,Tijdstap)</f>
        <v>15</v>
      </c>
      <c r="M185">
        <f t="shared" ca="1" si="24"/>
        <v>2</v>
      </c>
      <c r="N185">
        <f t="shared" ca="1" si="20"/>
        <v>15</v>
      </c>
    </row>
    <row r="186" spans="1:14" x14ac:dyDescent="0.25">
      <c r="A186">
        <f>A185+Tijdstap</f>
        <v>2760</v>
      </c>
      <c r="B186">
        <f t="shared" ca="1" si="19"/>
        <v>0.47652566905286409</v>
      </c>
      <c r="C186" s="12">
        <f t="shared" ca="1" si="21"/>
        <v>1</v>
      </c>
      <c r="D186" s="12">
        <f ca="1">IF(AND(C186=1,B186&lt;PRZ),1,0)</f>
        <v>0</v>
      </c>
      <c r="E186" s="12">
        <f ca="1">IF(AND(C186=1,D186=0,B186&lt;PRZ+PRO),1,0)</f>
        <v>0</v>
      </c>
      <c r="F186" s="12">
        <f ca="1">IF(AND(C186=2,B186&lt;PZR),1,0)</f>
        <v>0</v>
      </c>
      <c r="G186" s="12">
        <f ca="1">IF(AND(C186=2,F186=0,B186&lt;PZR+PZO),1,0)</f>
        <v>0</v>
      </c>
      <c r="H186" s="12">
        <f ca="1">IF(AND(C186=3,B186&lt;POR),1,0)</f>
        <v>0</v>
      </c>
      <c r="I186" s="12">
        <f ca="1">IF(AND(C186=3,H186=0,B186&lt;POR+POZ),1,0)</f>
        <v>0</v>
      </c>
      <c r="J186" s="12">
        <f t="shared" ca="1" si="22"/>
        <v>0</v>
      </c>
      <c r="K186">
        <f t="shared" ca="1" si="23"/>
        <v>0</v>
      </c>
      <c r="L186">
        <f ca="1">IF(K186=0,L185+Tijdstap,Tijdstap)</f>
        <v>30</v>
      </c>
      <c r="M186" t="str">
        <f t="shared" ca="1" si="24"/>
        <v/>
      </c>
      <c r="N186" t="str">
        <f t="shared" ca="1" si="20"/>
        <v/>
      </c>
    </row>
    <row r="187" spans="1:14" x14ac:dyDescent="0.25">
      <c r="A187">
        <f>A186+Tijdstap</f>
        <v>2775</v>
      </c>
      <c r="B187">
        <f t="shared" ca="1" si="19"/>
        <v>0.2479115957062431</v>
      </c>
      <c r="C187" s="12">
        <f t="shared" ca="1" si="21"/>
        <v>1</v>
      </c>
      <c r="D187" s="12">
        <f ca="1">IF(AND(C187=1,B187&lt;PRZ),1,0)</f>
        <v>1</v>
      </c>
      <c r="E187" s="12">
        <f ca="1">IF(AND(C187=1,D187=0,B187&lt;PRZ+PRO),1,0)</f>
        <v>0</v>
      </c>
      <c r="F187" s="12">
        <f ca="1">IF(AND(C187=2,B187&lt;PZR),1,0)</f>
        <v>0</v>
      </c>
      <c r="G187" s="12">
        <f ca="1">IF(AND(C187=2,F187=0,B187&lt;PZR+PZO),1,0)</f>
        <v>0</v>
      </c>
      <c r="H187" s="12">
        <f ca="1">IF(AND(C187=3,B187&lt;POR),1,0)</f>
        <v>0</v>
      </c>
      <c r="I187" s="12">
        <f ca="1">IF(AND(C187=3,H187=0,B187&lt;POR+POZ),1,0)</f>
        <v>0</v>
      </c>
      <c r="J187" s="12">
        <f t="shared" ca="1" si="22"/>
        <v>1</v>
      </c>
      <c r="K187">
        <f t="shared" ca="1" si="23"/>
        <v>2</v>
      </c>
      <c r="L187">
        <f ca="1">IF(K187=0,L186+Tijdstap,Tijdstap)</f>
        <v>15</v>
      </c>
      <c r="M187">
        <f t="shared" ca="1" si="24"/>
        <v>1</v>
      </c>
      <c r="N187">
        <f t="shared" ca="1" si="20"/>
        <v>30</v>
      </c>
    </row>
    <row r="188" spans="1:14" x14ac:dyDescent="0.25">
      <c r="A188">
        <f>A187+Tijdstap</f>
        <v>2790</v>
      </c>
      <c r="B188">
        <f t="shared" ca="1" si="19"/>
        <v>0.71509990566606951</v>
      </c>
      <c r="C188" s="12">
        <f t="shared" ca="1" si="21"/>
        <v>2</v>
      </c>
      <c r="D188" s="12">
        <f ca="1">IF(AND(C188=1,B188&lt;PRZ),1,0)</f>
        <v>0</v>
      </c>
      <c r="E188" s="12">
        <f ca="1">IF(AND(C188=1,D188=0,B188&lt;PRZ+PRO),1,0)</f>
        <v>0</v>
      </c>
      <c r="F188" s="12">
        <f ca="1">IF(AND(C188=2,B188&lt;PZR),1,0)</f>
        <v>0</v>
      </c>
      <c r="G188" s="12">
        <f ca="1">IF(AND(C188=2,F188=0,B188&lt;PZR+PZO),1,0)</f>
        <v>0</v>
      </c>
      <c r="H188" s="12">
        <f ca="1">IF(AND(C188=3,B188&lt;POR),1,0)</f>
        <v>0</v>
      </c>
      <c r="I188" s="12">
        <f ca="1">IF(AND(C188=3,H188=0,B188&lt;POR+POZ),1,0)</f>
        <v>0</v>
      </c>
      <c r="J188" s="12">
        <f t="shared" ca="1" si="22"/>
        <v>0</v>
      </c>
      <c r="K188">
        <f t="shared" ca="1" si="23"/>
        <v>0</v>
      </c>
      <c r="L188">
        <f ca="1">IF(K188=0,L187+Tijdstap,Tijdstap)</f>
        <v>30</v>
      </c>
      <c r="M188" t="str">
        <f t="shared" ca="1" si="24"/>
        <v/>
      </c>
      <c r="N188" t="str">
        <f t="shared" ca="1" si="20"/>
        <v/>
      </c>
    </row>
    <row r="189" spans="1:14" x14ac:dyDescent="0.25">
      <c r="A189">
        <f>A188+Tijdstap</f>
        <v>2805</v>
      </c>
      <c r="B189">
        <f t="shared" ca="1" si="19"/>
        <v>0.11183587973437792</v>
      </c>
      <c r="C189" s="12">
        <f t="shared" ca="1" si="21"/>
        <v>2</v>
      </c>
      <c r="D189" s="12">
        <f ca="1">IF(AND(C189=1,B189&lt;PRZ),1,0)</f>
        <v>0</v>
      </c>
      <c r="E189" s="12">
        <f ca="1">IF(AND(C189=1,D189=0,B189&lt;PRZ+PRO),1,0)</f>
        <v>0</v>
      </c>
      <c r="F189" s="12">
        <f ca="1">IF(AND(C189=2,B189&lt;PZR),1,0)</f>
        <v>1</v>
      </c>
      <c r="G189" s="12">
        <f ca="1">IF(AND(C189=2,F189=0,B189&lt;PZR+PZO),1,0)</f>
        <v>0</v>
      </c>
      <c r="H189" s="12">
        <f ca="1">IF(AND(C189=3,B189&lt;POR),1,0)</f>
        <v>0</v>
      </c>
      <c r="I189" s="12">
        <f ca="1">IF(AND(C189=3,H189=0,B189&lt;POR+POZ),1,0)</f>
        <v>0</v>
      </c>
      <c r="J189" s="12">
        <f t="shared" ca="1" si="22"/>
        <v>1</v>
      </c>
      <c r="K189">
        <f t="shared" ca="1" si="23"/>
        <v>1</v>
      </c>
      <c r="L189">
        <f ca="1">IF(K189=0,L188+Tijdstap,Tijdstap)</f>
        <v>15</v>
      </c>
      <c r="M189">
        <f t="shared" ca="1" si="24"/>
        <v>2</v>
      </c>
      <c r="N189">
        <f t="shared" ca="1" si="20"/>
        <v>30</v>
      </c>
    </row>
    <row r="190" spans="1:14" x14ac:dyDescent="0.25">
      <c r="A190">
        <f>A189+Tijdstap</f>
        <v>2820</v>
      </c>
      <c r="B190">
        <f t="shared" ca="1" si="19"/>
        <v>0.23666378569267055</v>
      </c>
      <c r="C190" s="12">
        <f t="shared" ca="1" si="21"/>
        <v>1</v>
      </c>
      <c r="D190" s="12">
        <f ca="1">IF(AND(C190=1,B190&lt;PRZ),1,0)</f>
        <v>1</v>
      </c>
      <c r="E190" s="12">
        <f ca="1">IF(AND(C190=1,D190=0,B190&lt;PRZ+PRO),1,0)</f>
        <v>0</v>
      </c>
      <c r="F190" s="12">
        <f ca="1">IF(AND(C190=2,B190&lt;PZR),1,0)</f>
        <v>0</v>
      </c>
      <c r="G190" s="12">
        <f ca="1">IF(AND(C190=2,F190=0,B190&lt;PZR+PZO),1,0)</f>
        <v>0</v>
      </c>
      <c r="H190" s="12">
        <f ca="1">IF(AND(C190=3,B190&lt;POR),1,0)</f>
        <v>0</v>
      </c>
      <c r="I190" s="12">
        <f ca="1">IF(AND(C190=3,H190=0,B190&lt;POR+POZ),1,0)</f>
        <v>0</v>
      </c>
      <c r="J190" s="12">
        <f t="shared" ca="1" si="22"/>
        <v>1</v>
      </c>
      <c r="K190">
        <f t="shared" ca="1" si="23"/>
        <v>2</v>
      </c>
      <c r="L190">
        <f ca="1">IF(K190=0,L189+Tijdstap,Tijdstap)</f>
        <v>15</v>
      </c>
      <c r="M190">
        <f t="shared" ca="1" si="24"/>
        <v>1</v>
      </c>
      <c r="N190">
        <f t="shared" ca="1" si="20"/>
        <v>15</v>
      </c>
    </row>
    <row r="191" spans="1:14" x14ac:dyDescent="0.25">
      <c r="A191">
        <f>A190+Tijdstap</f>
        <v>2835</v>
      </c>
      <c r="B191">
        <f t="shared" ca="1" si="19"/>
        <v>0.6998172456471593</v>
      </c>
      <c r="C191" s="12">
        <f t="shared" ca="1" si="21"/>
        <v>2</v>
      </c>
      <c r="D191" s="12">
        <f ca="1">IF(AND(C191=1,B191&lt;PRZ),1,0)</f>
        <v>0</v>
      </c>
      <c r="E191" s="12">
        <f ca="1">IF(AND(C191=1,D191=0,B191&lt;PRZ+PRO),1,0)</f>
        <v>0</v>
      </c>
      <c r="F191" s="12">
        <f ca="1">IF(AND(C191=2,B191&lt;PZR),1,0)</f>
        <v>0</v>
      </c>
      <c r="G191" s="12">
        <f ca="1">IF(AND(C191=2,F191=0,B191&lt;PZR+PZO),1,0)</f>
        <v>0</v>
      </c>
      <c r="H191" s="12">
        <f ca="1">IF(AND(C191=3,B191&lt;POR),1,0)</f>
        <v>0</v>
      </c>
      <c r="I191" s="12">
        <f ca="1">IF(AND(C191=3,H191=0,B191&lt;POR+POZ),1,0)</f>
        <v>0</v>
      </c>
      <c r="J191" s="12">
        <f t="shared" ca="1" si="22"/>
        <v>0</v>
      </c>
      <c r="K191">
        <f t="shared" ca="1" si="23"/>
        <v>0</v>
      </c>
      <c r="L191">
        <f ca="1">IF(K191=0,L190+Tijdstap,Tijdstap)</f>
        <v>30</v>
      </c>
      <c r="M191" t="str">
        <f t="shared" ca="1" si="24"/>
        <v/>
      </c>
      <c r="N191" t="str">
        <f t="shared" ca="1" si="20"/>
        <v/>
      </c>
    </row>
    <row r="192" spans="1:14" x14ac:dyDescent="0.25">
      <c r="A192">
        <f>A191+Tijdstap</f>
        <v>2850</v>
      </c>
      <c r="B192">
        <f t="shared" ca="1" si="19"/>
        <v>0.78869676340361738</v>
      </c>
      <c r="C192" s="12">
        <f t="shared" ca="1" si="21"/>
        <v>2</v>
      </c>
      <c r="D192" s="12">
        <f ca="1">IF(AND(C192=1,B192&lt;PRZ),1,0)</f>
        <v>0</v>
      </c>
      <c r="E192" s="12">
        <f ca="1">IF(AND(C192=1,D192=0,B192&lt;PRZ+PRO),1,0)</f>
        <v>0</v>
      </c>
      <c r="F192" s="12">
        <f ca="1">IF(AND(C192=2,B192&lt;PZR),1,0)</f>
        <v>0</v>
      </c>
      <c r="G192" s="12">
        <f ca="1">IF(AND(C192=2,F192=0,B192&lt;PZR+PZO),1,0)</f>
        <v>0</v>
      </c>
      <c r="H192" s="12">
        <f ca="1">IF(AND(C192=3,B192&lt;POR),1,0)</f>
        <v>0</v>
      </c>
      <c r="I192" s="12">
        <f ca="1">IF(AND(C192=3,H192=0,B192&lt;POR+POZ),1,0)</f>
        <v>0</v>
      </c>
      <c r="J192" s="12">
        <f t="shared" ca="1" si="22"/>
        <v>0</v>
      </c>
      <c r="K192">
        <f t="shared" ca="1" si="23"/>
        <v>0</v>
      </c>
      <c r="L192">
        <f ca="1">IF(K192=0,L191+Tijdstap,Tijdstap)</f>
        <v>45</v>
      </c>
      <c r="M192" t="str">
        <f t="shared" ca="1" si="24"/>
        <v/>
      </c>
      <c r="N192" t="str">
        <f t="shared" ca="1" si="20"/>
        <v/>
      </c>
    </row>
    <row r="193" spans="1:14" x14ac:dyDescent="0.25">
      <c r="A193">
        <f>A192+Tijdstap</f>
        <v>2865</v>
      </c>
      <c r="B193">
        <f t="shared" ca="1" si="19"/>
        <v>0.19494159906588471</v>
      </c>
      <c r="C193" s="12">
        <f t="shared" ca="1" si="21"/>
        <v>2</v>
      </c>
      <c r="D193" s="12">
        <f ca="1">IF(AND(C193=1,B193&lt;PRZ),1,0)</f>
        <v>0</v>
      </c>
      <c r="E193" s="12">
        <f ca="1">IF(AND(C193=1,D193=0,B193&lt;PRZ+PRO),1,0)</f>
        <v>0</v>
      </c>
      <c r="F193" s="12">
        <f ca="1">IF(AND(C193=2,B193&lt;PZR),1,0)</f>
        <v>1</v>
      </c>
      <c r="G193" s="12">
        <f ca="1">IF(AND(C193=2,F193=0,B193&lt;PZR+PZO),1,0)</f>
        <v>0</v>
      </c>
      <c r="H193" s="12">
        <f ca="1">IF(AND(C193=3,B193&lt;POR),1,0)</f>
        <v>0</v>
      </c>
      <c r="I193" s="12">
        <f ca="1">IF(AND(C193=3,H193=0,B193&lt;POR+POZ),1,0)</f>
        <v>0</v>
      </c>
      <c r="J193" s="12">
        <f t="shared" ca="1" si="22"/>
        <v>1</v>
      </c>
      <c r="K193">
        <f t="shared" ca="1" si="23"/>
        <v>1</v>
      </c>
      <c r="L193">
        <f ca="1">IF(K193=0,L192+Tijdstap,Tijdstap)</f>
        <v>15</v>
      </c>
      <c r="M193">
        <f t="shared" ca="1" si="24"/>
        <v>2</v>
      </c>
      <c r="N193">
        <f t="shared" ca="1" si="20"/>
        <v>45</v>
      </c>
    </row>
    <row r="194" spans="1:14" x14ac:dyDescent="0.25">
      <c r="A194">
        <f>A193+Tijdstap</f>
        <v>2880</v>
      </c>
      <c r="B194">
        <f t="shared" ca="1" si="19"/>
        <v>0.43275010988905782</v>
      </c>
      <c r="C194" s="12">
        <f t="shared" ca="1" si="21"/>
        <v>1</v>
      </c>
      <c r="D194" s="12">
        <f ca="1">IF(AND(C194=1,B194&lt;PRZ),1,0)</f>
        <v>0</v>
      </c>
      <c r="E194" s="12">
        <f ca="1">IF(AND(C194=1,D194=0,B194&lt;PRZ+PRO),1,0)</f>
        <v>0</v>
      </c>
      <c r="F194" s="12">
        <f ca="1">IF(AND(C194=2,B194&lt;PZR),1,0)</f>
        <v>0</v>
      </c>
      <c r="G194" s="12">
        <f ca="1">IF(AND(C194=2,F194=0,B194&lt;PZR+PZO),1,0)</f>
        <v>0</v>
      </c>
      <c r="H194" s="12">
        <f ca="1">IF(AND(C194=3,B194&lt;POR),1,0)</f>
        <v>0</v>
      </c>
      <c r="I194" s="12">
        <f ca="1">IF(AND(C194=3,H194=0,B194&lt;POR+POZ),1,0)</f>
        <v>0</v>
      </c>
      <c r="J194" s="12">
        <f t="shared" ca="1" si="22"/>
        <v>0</v>
      </c>
      <c r="K194">
        <f t="shared" ca="1" si="23"/>
        <v>0</v>
      </c>
      <c r="L194">
        <f ca="1">IF(K194=0,L193+Tijdstap,Tijdstap)</f>
        <v>30</v>
      </c>
      <c r="M194" t="str">
        <f t="shared" ca="1" si="24"/>
        <v/>
      </c>
      <c r="N194" t="str">
        <f t="shared" ca="1" si="20"/>
        <v/>
      </c>
    </row>
    <row r="195" spans="1:14" x14ac:dyDescent="0.25">
      <c r="A195">
        <f>A194+Tijdstap</f>
        <v>2895</v>
      </c>
      <c r="B195">
        <f t="shared" ref="B195:B258" ca="1" si="25">RAND()</f>
        <v>0.35619636252565767</v>
      </c>
      <c r="C195" s="12">
        <f t="shared" ca="1" si="21"/>
        <v>1</v>
      </c>
      <c r="D195" s="12">
        <f ca="1">IF(AND(C195=1,B195&lt;PRZ),1,0)</f>
        <v>0</v>
      </c>
      <c r="E195" s="12">
        <f ca="1">IF(AND(C195=1,D195=0,B195&lt;PRZ+PRO),1,0)</f>
        <v>1</v>
      </c>
      <c r="F195" s="12">
        <f ca="1">IF(AND(C195=2,B195&lt;PZR),1,0)</f>
        <v>0</v>
      </c>
      <c r="G195" s="12">
        <f ca="1">IF(AND(C195=2,F195=0,B195&lt;PZR+PZO),1,0)</f>
        <v>0</v>
      </c>
      <c r="H195" s="12">
        <f ca="1">IF(AND(C195=3,B195&lt;POR),1,0)</f>
        <v>0</v>
      </c>
      <c r="I195" s="12">
        <f ca="1">IF(AND(C195=3,H195=0,B195&lt;POR+POZ),1,0)</f>
        <v>0</v>
      </c>
      <c r="J195" s="12">
        <f t="shared" ca="1" si="22"/>
        <v>1</v>
      </c>
      <c r="K195">
        <f t="shared" ca="1" si="23"/>
        <v>3</v>
      </c>
      <c r="L195">
        <f ca="1">IF(K195=0,L194+Tijdstap,Tijdstap)</f>
        <v>15</v>
      </c>
      <c r="M195">
        <f t="shared" ca="1" si="24"/>
        <v>1</v>
      </c>
      <c r="N195">
        <f t="shared" ca="1" si="20"/>
        <v>30</v>
      </c>
    </row>
    <row r="196" spans="1:14" x14ac:dyDescent="0.25">
      <c r="A196">
        <f>A195+Tijdstap</f>
        <v>2910</v>
      </c>
      <c r="B196">
        <f t="shared" ca="1" si="25"/>
        <v>4.0159008944253727E-2</v>
      </c>
      <c r="C196" s="12">
        <f t="shared" ca="1" si="21"/>
        <v>3</v>
      </c>
      <c r="D196" s="12">
        <f ca="1">IF(AND(C196=1,B196&lt;PRZ),1,0)</f>
        <v>0</v>
      </c>
      <c r="E196" s="12">
        <f ca="1">IF(AND(C196=1,D196=0,B196&lt;PRZ+PRO),1,0)</f>
        <v>0</v>
      </c>
      <c r="F196" s="12">
        <f ca="1">IF(AND(C196=2,B196&lt;PZR),1,0)</f>
        <v>0</v>
      </c>
      <c r="G196" s="12">
        <f ca="1">IF(AND(C196=2,F196=0,B196&lt;PZR+PZO),1,0)</f>
        <v>0</v>
      </c>
      <c r="H196" s="12">
        <f ca="1">IF(AND(C196=3,B196&lt;POR),1,0)</f>
        <v>1</v>
      </c>
      <c r="I196" s="12">
        <f ca="1">IF(AND(C196=3,H196=0,B196&lt;POR+POZ),1,0)</f>
        <v>0</v>
      </c>
      <c r="J196" s="12">
        <f t="shared" ca="1" si="22"/>
        <v>1</v>
      </c>
      <c r="K196">
        <f t="shared" ca="1" si="23"/>
        <v>1</v>
      </c>
      <c r="L196">
        <f ca="1">IF(K196=0,L195+Tijdstap,Tijdstap)</f>
        <v>15</v>
      </c>
      <c r="M196">
        <f t="shared" ca="1" si="24"/>
        <v>3</v>
      </c>
      <c r="N196">
        <f t="shared" ref="N196:N259" ca="1" si="26">IF(J196&lt;&gt;0,L195,"")</f>
        <v>15</v>
      </c>
    </row>
    <row r="197" spans="1:14" x14ac:dyDescent="0.25">
      <c r="A197">
        <f>A196+Tijdstap</f>
        <v>2925</v>
      </c>
      <c r="B197">
        <f t="shared" ca="1" si="25"/>
        <v>0.79986332870201404</v>
      </c>
      <c r="C197" s="12">
        <f t="shared" ca="1" si="21"/>
        <v>1</v>
      </c>
      <c r="D197" s="12">
        <f ca="1">IF(AND(C197=1,B197&lt;PRZ),1,0)</f>
        <v>0</v>
      </c>
      <c r="E197" s="12">
        <f ca="1">IF(AND(C197=1,D197=0,B197&lt;PRZ+PRO),1,0)</f>
        <v>0</v>
      </c>
      <c r="F197" s="12">
        <f ca="1">IF(AND(C197=2,B197&lt;PZR),1,0)</f>
        <v>0</v>
      </c>
      <c r="G197" s="12">
        <f ca="1">IF(AND(C197=2,F197=0,B197&lt;PZR+PZO),1,0)</f>
        <v>0</v>
      </c>
      <c r="H197" s="12">
        <f ca="1">IF(AND(C197=3,B197&lt;POR),1,0)</f>
        <v>0</v>
      </c>
      <c r="I197" s="12">
        <f ca="1">IF(AND(C197=3,H197=0,B197&lt;POR+POZ),1,0)</f>
        <v>0</v>
      </c>
      <c r="J197" s="12">
        <f t="shared" ca="1" si="22"/>
        <v>0</v>
      </c>
      <c r="K197">
        <f t="shared" ca="1" si="23"/>
        <v>0</v>
      </c>
      <c r="L197">
        <f ca="1">IF(K197=0,L196+Tijdstap,Tijdstap)</f>
        <v>30</v>
      </c>
      <c r="M197" t="str">
        <f t="shared" ca="1" si="24"/>
        <v/>
      </c>
      <c r="N197" t="str">
        <f t="shared" ca="1" si="26"/>
        <v/>
      </c>
    </row>
    <row r="198" spans="1:14" x14ac:dyDescent="0.25">
      <c r="A198">
        <f>A197+Tijdstap</f>
        <v>2940</v>
      </c>
      <c r="B198">
        <f t="shared" ca="1" si="25"/>
        <v>0.21917968925090103</v>
      </c>
      <c r="C198" s="12">
        <f t="shared" ca="1" si="21"/>
        <v>1</v>
      </c>
      <c r="D198" s="12">
        <f ca="1">IF(AND(C198=1,B198&lt;PRZ),1,0)</f>
        <v>1</v>
      </c>
      <c r="E198" s="12">
        <f ca="1">IF(AND(C198=1,D198=0,B198&lt;PRZ+PRO),1,0)</f>
        <v>0</v>
      </c>
      <c r="F198" s="12">
        <f ca="1">IF(AND(C198=2,B198&lt;PZR),1,0)</f>
        <v>0</v>
      </c>
      <c r="G198" s="12">
        <f ca="1">IF(AND(C198=2,F198=0,B198&lt;PZR+PZO),1,0)</f>
        <v>0</v>
      </c>
      <c r="H198" s="12">
        <f ca="1">IF(AND(C198=3,B198&lt;POR),1,0)</f>
        <v>0</v>
      </c>
      <c r="I198" s="12">
        <f ca="1">IF(AND(C198=3,H198=0,B198&lt;POR+POZ),1,0)</f>
        <v>0</v>
      </c>
      <c r="J198" s="12">
        <f t="shared" ca="1" si="22"/>
        <v>1</v>
      </c>
      <c r="K198">
        <f t="shared" ca="1" si="23"/>
        <v>2</v>
      </c>
      <c r="L198">
        <f ca="1">IF(K198=0,L197+Tijdstap,Tijdstap)</f>
        <v>15</v>
      </c>
      <c r="M198">
        <f t="shared" ca="1" si="24"/>
        <v>1</v>
      </c>
      <c r="N198">
        <f t="shared" ca="1" si="26"/>
        <v>30</v>
      </c>
    </row>
    <row r="199" spans="1:14" x14ac:dyDescent="0.25">
      <c r="A199">
        <f>A198+Tijdstap</f>
        <v>2955</v>
      </c>
      <c r="B199">
        <f t="shared" ca="1" si="25"/>
        <v>0.51283185085723182</v>
      </c>
      <c r="C199" s="12">
        <f t="shared" ca="1" si="21"/>
        <v>2</v>
      </c>
      <c r="D199" s="12">
        <f ca="1">IF(AND(C199=1,B199&lt;PRZ),1,0)</f>
        <v>0</v>
      </c>
      <c r="E199" s="12">
        <f ca="1">IF(AND(C199=1,D199=0,B199&lt;PRZ+PRO),1,0)</f>
        <v>0</v>
      </c>
      <c r="F199" s="12">
        <f ca="1">IF(AND(C199=2,B199&lt;PZR),1,0)</f>
        <v>0</v>
      </c>
      <c r="G199" s="12">
        <f ca="1">IF(AND(C199=2,F199=0,B199&lt;PZR+PZO),1,0)</f>
        <v>1</v>
      </c>
      <c r="H199" s="12">
        <f ca="1">IF(AND(C199=3,B199&lt;POR),1,0)</f>
        <v>0</v>
      </c>
      <c r="I199" s="12">
        <f ca="1">IF(AND(C199=3,H199=0,B199&lt;POR+POZ),1,0)</f>
        <v>0</v>
      </c>
      <c r="J199" s="12">
        <f t="shared" ca="1" si="22"/>
        <v>1</v>
      </c>
      <c r="K199">
        <f t="shared" ca="1" si="23"/>
        <v>3</v>
      </c>
      <c r="L199">
        <f ca="1">IF(K199=0,L198+Tijdstap,Tijdstap)</f>
        <v>15</v>
      </c>
      <c r="M199">
        <f t="shared" ca="1" si="24"/>
        <v>2</v>
      </c>
      <c r="N199">
        <f t="shared" ca="1" si="26"/>
        <v>15</v>
      </c>
    </row>
    <row r="200" spans="1:14" x14ac:dyDescent="0.25">
      <c r="A200">
        <f>A199+Tijdstap</f>
        <v>2970</v>
      </c>
      <c r="B200">
        <f t="shared" ca="1" si="25"/>
        <v>0.3060509380493287</v>
      </c>
      <c r="C200" s="12">
        <f t="shared" ca="1" si="21"/>
        <v>3</v>
      </c>
      <c r="D200" s="12">
        <f ca="1">IF(AND(C200=1,B200&lt;PRZ),1,0)</f>
        <v>0</v>
      </c>
      <c r="E200" s="12">
        <f ca="1">IF(AND(C200=1,D200=0,B200&lt;PRZ+PRO),1,0)</f>
        <v>0</v>
      </c>
      <c r="F200" s="12">
        <f ca="1">IF(AND(C200=2,B200&lt;PZR),1,0)</f>
        <v>0</v>
      </c>
      <c r="G200" s="12">
        <f ca="1">IF(AND(C200=2,F200=0,B200&lt;PZR+PZO),1,0)</f>
        <v>0</v>
      </c>
      <c r="H200" s="12">
        <f ca="1">IF(AND(C200=3,B200&lt;POR),1,0)</f>
        <v>0</v>
      </c>
      <c r="I200" s="12">
        <f ca="1">IF(AND(C200=3,H200=0,B200&lt;POR+POZ),1,0)</f>
        <v>1</v>
      </c>
      <c r="J200" s="12">
        <f t="shared" ca="1" si="22"/>
        <v>1</v>
      </c>
      <c r="K200">
        <f t="shared" ca="1" si="23"/>
        <v>2</v>
      </c>
      <c r="L200">
        <f ca="1">IF(K200=0,L199+Tijdstap,Tijdstap)</f>
        <v>15</v>
      </c>
      <c r="M200">
        <f t="shared" ca="1" si="24"/>
        <v>3</v>
      </c>
      <c r="N200">
        <f t="shared" ca="1" si="26"/>
        <v>15</v>
      </c>
    </row>
    <row r="201" spans="1:14" x14ac:dyDescent="0.25">
      <c r="A201">
        <f>A200+Tijdstap</f>
        <v>2985</v>
      </c>
      <c r="B201">
        <f t="shared" ca="1" si="25"/>
        <v>0.51290583183238792</v>
      </c>
      <c r="C201" s="12">
        <f t="shared" ca="1" si="21"/>
        <v>2</v>
      </c>
      <c r="D201" s="12">
        <f ca="1">IF(AND(C201=1,B201&lt;PRZ),1,0)</f>
        <v>0</v>
      </c>
      <c r="E201" s="12">
        <f ca="1">IF(AND(C201=1,D201=0,B201&lt;PRZ+PRO),1,0)</f>
        <v>0</v>
      </c>
      <c r="F201" s="12">
        <f ca="1">IF(AND(C201=2,B201&lt;PZR),1,0)</f>
        <v>0</v>
      </c>
      <c r="G201" s="12">
        <f ca="1">IF(AND(C201=2,F201=0,B201&lt;PZR+PZO),1,0)</f>
        <v>1</v>
      </c>
      <c r="H201" s="12">
        <f ca="1">IF(AND(C201=3,B201&lt;POR),1,0)</f>
        <v>0</v>
      </c>
      <c r="I201" s="12">
        <f ca="1">IF(AND(C201=3,H201=0,B201&lt;POR+POZ),1,0)</f>
        <v>0</v>
      </c>
      <c r="J201" s="12">
        <f t="shared" ca="1" si="22"/>
        <v>1</v>
      </c>
      <c r="K201">
        <f t="shared" ca="1" si="23"/>
        <v>3</v>
      </c>
      <c r="L201">
        <f ca="1">IF(K201=0,L200+Tijdstap,Tijdstap)</f>
        <v>15</v>
      </c>
      <c r="M201">
        <f t="shared" ca="1" si="24"/>
        <v>2</v>
      </c>
      <c r="N201">
        <f t="shared" ca="1" si="26"/>
        <v>15</v>
      </c>
    </row>
    <row r="202" spans="1:14" x14ac:dyDescent="0.25">
      <c r="A202">
        <f>A201+Tijdstap</f>
        <v>3000</v>
      </c>
      <c r="B202">
        <f t="shared" ca="1" si="25"/>
        <v>0.56086894098459683</v>
      </c>
      <c r="C202" s="12">
        <f t="shared" ca="1" si="21"/>
        <v>3</v>
      </c>
      <c r="D202" s="12">
        <f ca="1">IF(AND(C202=1,B202&lt;PRZ),1,0)</f>
        <v>0</v>
      </c>
      <c r="E202" s="12">
        <f ca="1">IF(AND(C202=1,D202=0,B202&lt;PRZ+PRO),1,0)</f>
        <v>0</v>
      </c>
      <c r="F202" s="12">
        <f ca="1">IF(AND(C202=2,B202&lt;PZR),1,0)</f>
        <v>0</v>
      </c>
      <c r="G202" s="12">
        <f ca="1">IF(AND(C202=2,F202=0,B202&lt;PZR+PZO),1,0)</f>
        <v>0</v>
      </c>
      <c r="H202" s="12">
        <f ca="1">IF(AND(C202=3,B202&lt;POR),1,0)</f>
        <v>0</v>
      </c>
      <c r="I202" s="12">
        <f ca="1">IF(AND(C202=3,H202=0,B202&lt;POR+POZ),1,0)</f>
        <v>1</v>
      </c>
      <c r="J202" s="12">
        <f t="shared" ca="1" si="22"/>
        <v>1</v>
      </c>
      <c r="K202">
        <f t="shared" ca="1" si="23"/>
        <v>2</v>
      </c>
      <c r="L202">
        <f ca="1">IF(K202=0,L201+Tijdstap,Tijdstap)</f>
        <v>15</v>
      </c>
      <c r="M202">
        <f t="shared" ca="1" si="24"/>
        <v>3</v>
      </c>
      <c r="N202">
        <f t="shared" ca="1" si="26"/>
        <v>15</v>
      </c>
    </row>
    <row r="203" spans="1:14" x14ac:dyDescent="0.25">
      <c r="A203">
        <f>A202+Tijdstap</f>
        <v>3015</v>
      </c>
      <c r="B203">
        <f t="shared" ca="1" si="25"/>
        <v>0.88897023436253786</v>
      </c>
      <c r="C203" s="12">
        <f t="shared" ca="1" si="21"/>
        <v>2</v>
      </c>
      <c r="D203" s="12">
        <f ca="1">IF(AND(C203=1,B203&lt;PRZ),1,0)</f>
        <v>0</v>
      </c>
      <c r="E203" s="12">
        <f ca="1">IF(AND(C203=1,D203=0,B203&lt;PRZ+PRO),1,0)</f>
        <v>0</v>
      </c>
      <c r="F203" s="12">
        <f ca="1">IF(AND(C203=2,B203&lt;PZR),1,0)</f>
        <v>0</v>
      </c>
      <c r="G203" s="12">
        <f ca="1">IF(AND(C203=2,F203=0,B203&lt;PZR+PZO),1,0)</f>
        <v>0</v>
      </c>
      <c r="H203" s="12">
        <f ca="1">IF(AND(C203=3,B203&lt;POR),1,0)</f>
        <v>0</v>
      </c>
      <c r="I203" s="12">
        <f ca="1">IF(AND(C203=3,H203=0,B203&lt;POR+POZ),1,0)</f>
        <v>0</v>
      </c>
      <c r="J203" s="12">
        <f t="shared" ca="1" si="22"/>
        <v>0</v>
      </c>
      <c r="K203">
        <f t="shared" ca="1" si="23"/>
        <v>0</v>
      </c>
      <c r="L203">
        <f ca="1">IF(K203=0,L202+Tijdstap,Tijdstap)</f>
        <v>30</v>
      </c>
      <c r="M203" t="str">
        <f t="shared" ca="1" si="24"/>
        <v/>
      </c>
      <c r="N203" t="str">
        <f t="shared" ca="1" si="26"/>
        <v/>
      </c>
    </row>
    <row r="204" spans="1:14" x14ac:dyDescent="0.25">
      <c r="A204">
        <f>A203+Tijdstap</f>
        <v>3030</v>
      </c>
      <c r="B204">
        <f t="shared" ca="1" si="25"/>
        <v>0.27820273260684669</v>
      </c>
      <c r="C204" s="12">
        <f t="shared" ca="1" si="21"/>
        <v>2</v>
      </c>
      <c r="D204" s="12">
        <f ca="1">IF(AND(C204=1,B204&lt;PRZ),1,0)</f>
        <v>0</v>
      </c>
      <c r="E204" s="12">
        <f ca="1">IF(AND(C204=1,D204=0,B204&lt;PRZ+PRO),1,0)</f>
        <v>0</v>
      </c>
      <c r="F204" s="12">
        <f ca="1">IF(AND(C204=2,B204&lt;PZR),1,0)</f>
        <v>1</v>
      </c>
      <c r="G204" s="12">
        <f ca="1">IF(AND(C204=2,F204=0,B204&lt;PZR+PZO),1,0)</f>
        <v>0</v>
      </c>
      <c r="H204" s="12">
        <f ca="1">IF(AND(C204=3,B204&lt;POR),1,0)</f>
        <v>0</v>
      </c>
      <c r="I204" s="12">
        <f ca="1">IF(AND(C204=3,H204=0,B204&lt;POR+POZ),1,0)</f>
        <v>0</v>
      </c>
      <c r="J204" s="12">
        <f t="shared" ca="1" si="22"/>
        <v>1</v>
      </c>
      <c r="K204">
        <f t="shared" ca="1" si="23"/>
        <v>1</v>
      </c>
      <c r="L204">
        <f ca="1">IF(K204=0,L203+Tijdstap,Tijdstap)</f>
        <v>15</v>
      </c>
      <c r="M204">
        <f t="shared" ca="1" si="24"/>
        <v>2</v>
      </c>
      <c r="N204">
        <f t="shared" ca="1" si="26"/>
        <v>30</v>
      </c>
    </row>
    <row r="205" spans="1:14" x14ac:dyDescent="0.25">
      <c r="A205">
        <f>A204+Tijdstap</f>
        <v>3045</v>
      </c>
      <c r="B205">
        <f t="shared" ca="1" si="25"/>
        <v>0.90877596351210133</v>
      </c>
      <c r="C205" s="12">
        <f t="shared" ca="1" si="21"/>
        <v>1</v>
      </c>
      <c r="D205" s="12">
        <f ca="1">IF(AND(C205=1,B205&lt;PRZ),1,0)</f>
        <v>0</v>
      </c>
      <c r="E205" s="12">
        <f ca="1">IF(AND(C205=1,D205=0,B205&lt;PRZ+PRO),1,0)</f>
        <v>0</v>
      </c>
      <c r="F205" s="12">
        <f ca="1">IF(AND(C205=2,B205&lt;PZR),1,0)</f>
        <v>0</v>
      </c>
      <c r="G205" s="12">
        <f ca="1">IF(AND(C205=2,F205=0,B205&lt;PZR+PZO),1,0)</f>
        <v>0</v>
      </c>
      <c r="H205" s="12">
        <f ca="1">IF(AND(C205=3,B205&lt;POR),1,0)</f>
        <v>0</v>
      </c>
      <c r="I205" s="12">
        <f ca="1">IF(AND(C205=3,H205=0,B205&lt;POR+POZ),1,0)</f>
        <v>0</v>
      </c>
      <c r="J205" s="12">
        <f t="shared" ca="1" si="22"/>
        <v>0</v>
      </c>
      <c r="K205">
        <f t="shared" ca="1" si="23"/>
        <v>0</v>
      </c>
      <c r="L205">
        <f ca="1">IF(K205=0,L204+Tijdstap,Tijdstap)</f>
        <v>30</v>
      </c>
      <c r="M205" t="str">
        <f t="shared" ca="1" si="24"/>
        <v/>
      </c>
      <c r="N205" t="str">
        <f t="shared" ca="1" si="26"/>
        <v/>
      </c>
    </row>
    <row r="206" spans="1:14" x14ac:dyDescent="0.25">
      <c r="A206">
        <f>A205+Tijdstap</f>
        <v>3060</v>
      </c>
      <c r="B206">
        <f t="shared" ca="1" si="25"/>
        <v>0.92505685998319698</v>
      </c>
      <c r="C206" s="12">
        <f t="shared" ca="1" si="21"/>
        <v>1</v>
      </c>
      <c r="D206" s="12">
        <f ca="1">IF(AND(C206=1,B206&lt;PRZ),1,0)</f>
        <v>0</v>
      </c>
      <c r="E206" s="12">
        <f ca="1">IF(AND(C206=1,D206=0,B206&lt;PRZ+PRO),1,0)</f>
        <v>0</v>
      </c>
      <c r="F206" s="12">
        <f ca="1">IF(AND(C206=2,B206&lt;PZR),1,0)</f>
        <v>0</v>
      </c>
      <c r="G206" s="12">
        <f ca="1">IF(AND(C206=2,F206=0,B206&lt;PZR+PZO),1,0)</f>
        <v>0</v>
      </c>
      <c r="H206" s="12">
        <f ca="1">IF(AND(C206=3,B206&lt;POR),1,0)</f>
        <v>0</v>
      </c>
      <c r="I206" s="12">
        <f ca="1">IF(AND(C206=3,H206=0,B206&lt;POR+POZ),1,0)</f>
        <v>0</v>
      </c>
      <c r="J206" s="12">
        <f t="shared" ca="1" si="22"/>
        <v>0</v>
      </c>
      <c r="K206">
        <f t="shared" ca="1" si="23"/>
        <v>0</v>
      </c>
      <c r="L206">
        <f ca="1">IF(K206=0,L205+Tijdstap,Tijdstap)</f>
        <v>45</v>
      </c>
      <c r="M206" t="str">
        <f t="shared" ca="1" si="24"/>
        <v/>
      </c>
      <c r="N206" t="str">
        <f t="shared" ca="1" si="26"/>
        <v/>
      </c>
    </row>
    <row r="207" spans="1:14" x14ac:dyDescent="0.25">
      <c r="A207">
        <f>A206+Tijdstap</f>
        <v>3075</v>
      </c>
      <c r="B207">
        <f t="shared" ca="1" si="25"/>
        <v>0.17421175498617625</v>
      </c>
      <c r="C207" s="12">
        <f t="shared" ca="1" si="21"/>
        <v>1</v>
      </c>
      <c r="D207" s="12">
        <f ca="1">IF(AND(C207=1,B207&lt;PRZ),1,0)</f>
        <v>1</v>
      </c>
      <c r="E207" s="12">
        <f ca="1">IF(AND(C207=1,D207=0,B207&lt;PRZ+PRO),1,0)</f>
        <v>0</v>
      </c>
      <c r="F207" s="12">
        <f ca="1">IF(AND(C207=2,B207&lt;PZR),1,0)</f>
        <v>0</v>
      </c>
      <c r="G207" s="12">
        <f ca="1">IF(AND(C207=2,F207=0,B207&lt;PZR+PZO),1,0)</f>
        <v>0</v>
      </c>
      <c r="H207" s="12">
        <f ca="1">IF(AND(C207=3,B207&lt;POR),1,0)</f>
        <v>0</v>
      </c>
      <c r="I207" s="12">
        <f ca="1">IF(AND(C207=3,H207=0,B207&lt;POR+POZ),1,0)</f>
        <v>0</v>
      </c>
      <c r="J207" s="12">
        <f t="shared" ca="1" si="22"/>
        <v>1</v>
      </c>
      <c r="K207">
        <f t="shared" ca="1" si="23"/>
        <v>2</v>
      </c>
      <c r="L207">
        <f ca="1">IF(K207=0,L206+Tijdstap,Tijdstap)</f>
        <v>15</v>
      </c>
      <c r="M207">
        <f t="shared" ca="1" si="24"/>
        <v>1</v>
      </c>
      <c r="N207">
        <f t="shared" ca="1" si="26"/>
        <v>45</v>
      </c>
    </row>
    <row r="208" spans="1:14" x14ac:dyDescent="0.25">
      <c r="A208">
        <f>A207+Tijdstap</f>
        <v>3090</v>
      </c>
      <c r="B208">
        <f t="shared" ca="1" si="25"/>
        <v>0.48116049855121723</v>
      </c>
      <c r="C208" s="12">
        <f t="shared" ca="1" si="21"/>
        <v>2</v>
      </c>
      <c r="D208" s="12">
        <f ca="1">IF(AND(C208=1,B208&lt;PRZ),1,0)</f>
        <v>0</v>
      </c>
      <c r="E208" s="12">
        <f ca="1">IF(AND(C208=1,D208=0,B208&lt;PRZ+PRO),1,0)</f>
        <v>0</v>
      </c>
      <c r="F208" s="12">
        <f ca="1">IF(AND(C208=2,B208&lt;PZR),1,0)</f>
        <v>0</v>
      </c>
      <c r="G208" s="12">
        <f ca="1">IF(AND(C208=2,F208=0,B208&lt;PZR+PZO),1,0)</f>
        <v>1</v>
      </c>
      <c r="H208" s="12">
        <f ca="1">IF(AND(C208=3,B208&lt;POR),1,0)</f>
        <v>0</v>
      </c>
      <c r="I208" s="12">
        <f ca="1">IF(AND(C208=3,H208=0,B208&lt;POR+POZ),1,0)</f>
        <v>0</v>
      </c>
      <c r="J208" s="12">
        <f t="shared" ca="1" si="22"/>
        <v>1</v>
      </c>
      <c r="K208">
        <f t="shared" ca="1" si="23"/>
        <v>3</v>
      </c>
      <c r="L208">
        <f ca="1">IF(K208=0,L207+Tijdstap,Tijdstap)</f>
        <v>15</v>
      </c>
      <c r="M208">
        <f t="shared" ca="1" si="24"/>
        <v>2</v>
      </c>
      <c r="N208">
        <f t="shared" ca="1" si="26"/>
        <v>15</v>
      </c>
    </row>
    <row r="209" spans="1:14" x14ac:dyDescent="0.25">
      <c r="A209">
        <f>A208+Tijdstap</f>
        <v>3105</v>
      </c>
      <c r="B209">
        <f t="shared" ca="1" si="25"/>
        <v>0.15743947127925273</v>
      </c>
      <c r="C209" s="12">
        <f t="shared" ca="1" si="21"/>
        <v>3</v>
      </c>
      <c r="D209" s="12">
        <f ca="1">IF(AND(C209=1,B209&lt;PRZ),1,0)</f>
        <v>0</v>
      </c>
      <c r="E209" s="12">
        <f ca="1">IF(AND(C209=1,D209=0,B209&lt;PRZ+PRO),1,0)</f>
        <v>0</v>
      </c>
      <c r="F209" s="12">
        <f ca="1">IF(AND(C209=2,B209&lt;PZR),1,0)</f>
        <v>0</v>
      </c>
      <c r="G209" s="12">
        <f ca="1">IF(AND(C209=2,F209=0,B209&lt;PZR+PZO),1,0)</f>
        <v>0</v>
      </c>
      <c r="H209" s="12">
        <f ca="1">IF(AND(C209=3,B209&lt;POR),1,0)</f>
        <v>1</v>
      </c>
      <c r="I209" s="12">
        <f ca="1">IF(AND(C209=3,H209=0,B209&lt;POR+POZ),1,0)</f>
        <v>0</v>
      </c>
      <c r="J209" s="12">
        <f t="shared" ca="1" si="22"/>
        <v>1</v>
      </c>
      <c r="K209">
        <f t="shared" ca="1" si="23"/>
        <v>1</v>
      </c>
      <c r="L209">
        <f ca="1">IF(K209=0,L208+Tijdstap,Tijdstap)</f>
        <v>15</v>
      </c>
      <c r="M209">
        <f t="shared" ca="1" si="24"/>
        <v>3</v>
      </c>
      <c r="N209">
        <f t="shared" ca="1" si="26"/>
        <v>15</v>
      </c>
    </row>
    <row r="210" spans="1:14" x14ac:dyDescent="0.25">
      <c r="A210">
        <f>A209+Tijdstap</f>
        <v>3120</v>
      </c>
      <c r="B210">
        <f t="shared" ca="1" si="25"/>
        <v>0.86181905283554006</v>
      </c>
      <c r="C210" s="12">
        <f t="shared" ca="1" si="21"/>
        <v>1</v>
      </c>
      <c r="D210" s="12">
        <f ca="1">IF(AND(C210=1,B210&lt;PRZ),1,0)</f>
        <v>0</v>
      </c>
      <c r="E210" s="12">
        <f ca="1">IF(AND(C210=1,D210=0,B210&lt;PRZ+PRO),1,0)</f>
        <v>0</v>
      </c>
      <c r="F210" s="12">
        <f ca="1">IF(AND(C210=2,B210&lt;PZR),1,0)</f>
        <v>0</v>
      </c>
      <c r="G210" s="12">
        <f ca="1">IF(AND(C210=2,F210=0,B210&lt;PZR+PZO),1,0)</f>
        <v>0</v>
      </c>
      <c r="H210" s="12">
        <f ca="1">IF(AND(C210=3,B210&lt;POR),1,0)</f>
        <v>0</v>
      </c>
      <c r="I210" s="12">
        <f ca="1">IF(AND(C210=3,H210=0,B210&lt;POR+POZ),1,0)</f>
        <v>0</v>
      </c>
      <c r="J210" s="12">
        <f t="shared" ca="1" si="22"/>
        <v>0</v>
      </c>
      <c r="K210">
        <f t="shared" ca="1" si="23"/>
        <v>0</v>
      </c>
      <c r="L210">
        <f ca="1">IF(K210=0,L209+Tijdstap,Tijdstap)</f>
        <v>30</v>
      </c>
      <c r="M210" t="str">
        <f t="shared" ca="1" si="24"/>
        <v/>
      </c>
      <c r="N210" t="str">
        <f t="shared" ca="1" si="26"/>
        <v/>
      </c>
    </row>
    <row r="211" spans="1:14" x14ac:dyDescent="0.25">
      <c r="A211">
        <f>A210+Tijdstap</f>
        <v>3135</v>
      </c>
      <c r="B211">
        <f t="shared" ca="1" si="25"/>
        <v>4.1949995697042941E-2</v>
      </c>
      <c r="C211" s="12">
        <f t="shared" ca="1" si="21"/>
        <v>1</v>
      </c>
      <c r="D211" s="12">
        <f ca="1">IF(AND(C211=1,B211&lt;PRZ),1,0)</f>
        <v>1</v>
      </c>
      <c r="E211" s="12">
        <f ca="1">IF(AND(C211=1,D211=0,B211&lt;PRZ+PRO),1,0)</f>
        <v>0</v>
      </c>
      <c r="F211" s="12">
        <f ca="1">IF(AND(C211=2,B211&lt;PZR),1,0)</f>
        <v>0</v>
      </c>
      <c r="G211" s="12">
        <f ca="1">IF(AND(C211=2,F211=0,B211&lt;PZR+PZO),1,0)</f>
        <v>0</v>
      </c>
      <c r="H211" s="12">
        <f ca="1">IF(AND(C211=3,B211&lt;POR),1,0)</f>
        <v>0</v>
      </c>
      <c r="I211" s="12">
        <f ca="1">IF(AND(C211=3,H211=0,B211&lt;POR+POZ),1,0)</f>
        <v>0</v>
      </c>
      <c r="J211" s="12">
        <f t="shared" ca="1" si="22"/>
        <v>1</v>
      </c>
      <c r="K211">
        <f t="shared" ca="1" si="23"/>
        <v>2</v>
      </c>
      <c r="L211">
        <f ca="1">IF(K211=0,L210+Tijdstap,Tijdstap)</f>
        <v>15</v>
      </c>
      <c r="M211">
        <f t="shared" ca="1" si="24"/>
        <v>1</v>
      </c>
      <c r="N211">
        <f t="shared" ca="1" si="26"/>
        <v>30</v>
      </c>
    </row>
    <row r="212" spans="1:14" x14ac:dyDescent="0.25">
      <c r="A212">
        <f>A211+Tijdstap</f>
        <v>3150</v>
      </c>
      <c r="B212">
        <f t="shared" ca="1" si="25"/>
        <v>0.98264916769301258</v>
      </c>
      <c r="C212" s="12">
        <f t="shared" ca="1" si="21"/>
        <v>2</v>
      </c>
      <c r="D212" s="12">
        <f ca="1">IF(AND(C212=1,B212&lt;PRZ),1,0)</f>
        <v>0</v>
      </c>
      <c r="E212" s="12">
        <f ca="1">IF(AND(C212=1,D212=0,B212&lt;PRZ+PRO),1,0)</f>
        <v>0</v>
      </c>
      <c r="F212" s="12">
        <f ca="1">IF(AND(C212=2,B212&lt;PZR),1,0)</f>
        <v>0</v>
      </c>
      <c r="G212" s="12">
        <f ca="1">IF(AND(C212=2,F212=0,B212&lt;PZR+PZO),1,0)</f>
        <v>0</v>
      </c>
      <c r="H212" s="12">
        <f ca="1">IF(AND(C212=3,B212&lt;POR),1,0)</f>
        <v>0</v>
      </c>
      <c r="I212" s="12">
        <f ca="1">IF(AND(C212=3,H212=0,B212&lt;POR+POZ),1,0)</f>
        <v>0</v>
      </c>
      <c r="J212" s="12">
        <f t="shared" ca="1" si="22"/>
        <v>0</v>
      </c>
      <c r="K212">
        <f t="shared" ca="1" si="23"/>
        <v>0</v>
      </c>
      <c r="L212">
        <f ca="1">IF(K212=0,L211+Tijdstap,Tijdstap)</f>
        <v>30</v>
      </c>
      <c r="M212" t="str">
        <f t="shared" ca="1" si="24"/>
        <v/>
      </c>
      <c r="N212" t="str">
        <f t="shared" ca="1" si="26"/>
        <v/>
      </c>
    </row>
    <row r="213" spans="1:14" x14ac:dyDescent="0.25">
      <c r="A213">
        <f>A212+Tijdstap</f>
        <v>3165</v>
      </c>
      <c r="B213">
        <f t="shared" ca="1" si="25"/>
        <v>0.6803127974161769</v>
      </c>
      <c r="C213" s="12">
        <f t="shared" ca="1" si="21"/>
        <v>2</v>
      </c>
      <c r="D213" s="12">
        <f ca="1">IF(AND(C213=1,B213&lt;PRZ),1,0)</f>
        <v>0</v>
      </c>
      <c r="E213" s="12">
        <f ca="1">IF(AND(C213=1,D213=0,B213&lt;PRZ+PRO),1,0)</f>
        <v>0</v>
      </c>
      <c r="F213" s="12">
        <f ca="1">IF(AND(C213=2,B213&lt;PZR),1,0)</f>
        <v>0</v>
      </c>
      <c r="G213" s="12">
        <f ca="1">IF(AND(C213=2,F213=0,B213&lt;PZR+PZO),1,0)</f>
        <v>0</v>
      </c>
      <c r="H213" s="12">
        <f ca="1">IF(AND(C213=3,B213&lt;POR),1,0)</f>
        <v>0</v>
      </c>
      <c r="I213" s="12">
        <f ca="1">IF(AND(C213=3,H213=0,B213&lt;POR+POZ),1,0)</f>
        <v>0</v>
      </c>
      <c r="J213" s="12">
        <f t="shared" ca="1" si="22"/>
        <v>0</v>
      </c>
      <c r="K213">
        <f t="shared" ca="1" si="23"/>
        <v>0</v>
      </c>
      <c r="L213">
        <f ca="1">IF(K213=0,L212+Tijdstap,Tijdstap)</f>
        <v>45</v>
      </c>
      <c r="M213" t="str">
        <f t="shared" ca="1" si="24"/>
        <v/>
      </c>
      <c r="N213" t="str">
        <f t="shared" ca="1" si="26"/>
        <v/>
      </c>
    </row>
    <row r="214" spans="1:14" x14ac:dyDescent="0.25">
      <c r="A214">
        <f>A213+Tijdstap</f>
        <v>3180</v>
      </c>
      <c r="B214">
        <f t="shared" ca="1" si="25"/>
        <v>0.40794435166515408</v>
      </c>
      <c r="C214" s="12">
        <f t="shared" ca="1" si="21"/>
        <v>2</v>
      </c>
      <c r="D214" s="12">
        <f ca="1">IF(AND(C214=1,B214&lt;PRZ),1,0)</f>
        <v>0</v>
      </c>
      <c r="E214" s="12">
        <f ca="1">IF(AND(C214=1,D214=0,B214&lt;PRZ+PRO),1,0)</f>
        <v>0</v>
      </c>
      <c r="F214" s="12">
        <f ca="1">IF(AND(C214=2,B214&lt;PZR),1,0)</f>
        <v>0</v>
      </c>
      <c r="G214" s="12">
        <f ca="1">IF(AND(C214=2,F214=0,B214&lt;PZR+PZO),1,0)</f>
        <v>1</v>
      </c>
      <c r="H214" s="12">
        <f ca="1">IF(AND(C214=3,B214&lt;POR),1,0)</f>
        <v>0</v>
      </c>
      <c r="I214" s="12">
        <f ca="1">IF(AND(C214=3,H214=0,B214&lt;POR+POZ),1,0)</f>
        <v>0</v>
      </c>
      <c r="J214" s="12">
        <f t="shared" ca="1" si="22"/>
        <v>1</v>
      </c>
      <c r="K214">
        <f t="shared" ca="1" si="23"/>
        <v>3</v>
      </c>
      <c r="L214">
        <f ca="1">IF(K214=0,L213+Tijdstap,Tijdstap)</f>
        <v>15</v>
      </c>
      <c r="M214">
        <f t="shared" ca="1" si="24"/>
        <v>2</v>
      </c>
      <c r="N214">
        <f t="shared" ca="1" si="26"/>
        <v>45</v>
      </c>
    </row>
    <row r="215" spans="1:14" x14ac:dyDescent="0.25">
      <c r="A215">
        <f>A214+Tijdstap</f>
        <v>3195</v>
      </c>
      <c r="B215">
        <f t="shared" ca="1" si="25"/>
        <v>0.95395140818862889</v>
      </c>
      <c r="C215" s="12">
        <f t="shared" ca="1" si="21"/>
        <v>3</v>
      </c>
      <c r="D215" s="12">
        <f ca="1">IF(AND(C215=1,B215&lt;PRZ),1,0)</f>
        <v>0</v>
      </c>
      <c r="E215" s="12">
        <f ca="1">IF(AND(C215=1,D215=0,B215&lt;PRZ+PRO),1,0)</f>
        <v>0</v>
      </c>
      <c r="F215" s="12">
        <f ca="1">IF(AND(C215=2,B215&lt;PZR),1,0)</f>
        <v>0</v>
      </c>
      <c r="G215" s="12">
        <f ca="1">IF(AND(C215=2,F215=0,B215&lt;PZR+PZO),1,0)</f>
        <v>0</v>
      </c>
      <c r="H215" s="12">
        <f ca="1">IF(AND(C215=3,B215&lt;POR),1,0)</f>
        <v>0</v>
      </c>
      <c r="I215" s="12">
        <f ca="1">IF(AND(C215=3,H215=0,B215&lt;POR+POZ),1,0)</f>
        <v>1</v>
      </c>
      <c r="J215" s="12">
        <f t="shared" ca="1" si="22"/>
        <v>1</v>
      </c>
      <c r="K215">
        <f t="shared" ca="1" si="23"/>
        <v>2</v>
      </c>
      <c r="L215">
        <f ca="1">IF(K215=0,L214+Tijdstap,Tijdstap)</f>
        <v>15</v>
      </c>
      <c r="M215">
        <f t="shared" ca="1" si="24"/>
        <v>3</v>
      </c>
      <c r="N215">
        <f t="shared" ca="1" si="26"/>
        <v>15</v>
      </c>
    </row>
    <row r="216" spans="1:14" x14ac:dyDescent="0.25">
      <c r="A216">
        <f>A215+Tijdstap</f>
        <v>3210</v>
      </c>
      <c r="B216">
        <f t="shared" ca="1" si="25"/>
        <v>0.39086608509129384</v>
      </c>
      <c r="C216" s="12">
        <f t="shared" ref="C216:C279" ca="1" si="27">IF(K215&lt;&gt;0,K215,C215)</f>
        <v>2</v>
      </c>
      <c r="D216" s="12">
        <f ca="1">IF(AND(C216=1,B216&lt;PRZ),1,0)</f>
        <v>0</v>
      </c>
      <c r="E216" s="12">
        <f ca="1">IF(AND(C216=1,D216=0,B216&lt;PRZ+PRO),1,0)</f>
        <v>0</v>
      </c>
      <c r="F216" s="12">
        <f ca="1">IF(AND(C216=2,B216&lt;PZR),1,0)</f>
        <v>1</v>
      </c>
      <c r="G216" s="12">
        <f ca="1">IF(AND(C216=2,F216=0,B216&lt;PZR+PZO),1,0)</f>
        <v>0</v>
      </c>
      <c r="H216" s="12">
        <f ca="1">IF(AND(C216=3,B216&lt;POR),1,0)</f>
        <v>0</v>
      </c>
      <c r="I216" s="12">
        <f ca="1">IF(AND(C216=3,H216=0,B216&lt;POR+POZ),1,0)</f>
        <v>0</v>
      </c>
      <c r="J216" s="12">
        <f t="shared" ref="J216:J279" ca="1" si="28">SUM(D216:I216)</f>
        <v>1</v>
      </c>
      <c r="K216">
        <f t="shared" ref="K216:K279" ca="1" si="29">D216*2+E216*3+F216*1+G216*3+H216*1+I216*2</f>
        <v>1</v>
      </c>
      <c r="L216">
        <f ca="1">IF(K216=0,L215+Tijdstap,Tijdstap)</f>
        <v>15</v>
      </c>
      <c r="M216">
        <f t="shared" ref="M216:M279" ca="1" si="30">IF(K216&lt;&gt;0,C216,"")</f>
        <v>2</v>
      </c>
      <c r="N216">
        <f t="shared" ca="1" si="26"/>
        <v>15</v>
      </c>
    </row>
    <row r="217" spans="1:14" x14ac:dyDescent="0.25">
      <c r="A217">
        <f>A216+Tijdstap</f>
        <v>3225</v>
      </c>
      <c r="B217">
        <f t="shared" ca="1" si="25"/>
        <v>0.48815095854952606</v>
      </c>
      <c r="C217" s="12">
        <f t="shared" ca="1" si="27"/>
        <v>1</v>
      </c>
      <c r="D217" s="12">
        <f ca="1">IF(AND(C217=1,B217&lt;PRZ),1,0)</f>
        <v>0</v>
      </c>
      <c r="E217" s="12">
        <f ca="1">IF(AND(C217=1,D217=0,B217&lt;PRZ+PRO),1,0)</f>
        <v>0</v>
      </c>
      <c r="F217" s="12">
        <f ca="1">IF(AND(C217=2,B217&lt;PZR),1,0)</f>
        <v>0</v>
      </c>
      <c r="G217" s="12">
        <f ca="1">IF(AND(C217=2,F217=0,B217&lt;PZR+PZO),1,0)</f>
        <v>0</v>
      </c>
      <c r="H217" s="12">
        <f ca="1">IF(AND(C217=3,B217&lt;POR),1,0)</f>
        <v>0</v>
      </c>
      <c r="I217" s="12">
        <f ca="1">IF(AND(C217=3,H217=0,B217&lt;POR+POZ),1,0)</f>
        <v>0</v>
      </c>
      <c r="J217" s="12">
        <f t="shared" ca="1" si="28"/>
        <v>0</v>
      </c>
      <c r="K217">
        <f t="shared" ca="1" si="29"/>
        <v>0</v>
      </c>
      <c r="L217">
        <f ca="1">IF(K217=0,L216+Tijdstap,Tijdstap)</f>
        <v>30</v>
      </c>
      <c r="M217" t="str">
        <f t="shared" ca="1" si="30"/>
        <v/>
      </c>
      <c r="N217" t="str">
        <f t="shared" ca="1" si="26"/>
        <v/>
      </c>
    </row>
    <row r="218" spans="1:14" x14ac:dyDescent="0.25">
      <c r="A218">
        <f>A217+Tijdstap</f>
        <v>3240</v>
      </c>
      <c r="B218">
        <f t="shared" ca="1" si="25"/>
        <v>0.38383207606186442</v>
      </c>
      <c r="C218" s="12">
        <f t="shared" ca="1" si="27"/>
        <v>1</v>
      </c>
      <c r="D218" s="12">
        <f ca="1">IF(AND(C218=1,B218&lt;PRZ),1,0)</f>
        <v>0</v>
      </c>
      <c r="E218" s="12">
        <f ca="1">IF(AND(C218=1,D218=0,B218&lt;PRZ+PRO),1,0)</f>
        <v>1</v>
      </c>
      <c r="F218" s="12">
        <f ca="1">IF(AND(C218=2,B218&lt;PZR),1,0)</f>
        <v>0</v>
      </c>
      <c r="G218" s="12">
        <f ca="1">IF(AND(C218=2,F218=0,B218&lt;PZR+PZO),1,0)</f>
        <v>0</v>
      </c>
      <c r="H218" s="12">
        <f ca="1">IF(AND(C218=3,B218&lt;POR),1,0)</f>
        <v>0</v>
      </c>
      <c r="I218" s="12">
        <f ca="1">IF(AND(C218=3,H218=0,B218&lt;POR+POZ),1,0)</f>
        <v>0</v>
      </c>
      <c r="J218" s="12">
        <f t="shared" ca="1" si="28"/>
        <v>1</v>
      </c>
      <c r="K218">
        <f t="shared" ca="1" si="29"/>
        <v>3</v>
      </c>
      <c r="L218">
        <f ca="1">IF(K218=0,L217+Tijdstap,Tijdstap)</f>
        <v>15</v>
      </c>
      <c r="M218">
        <f t="shared" ca="1" si="30"/>
        <v>1</v>
      </c>
      <c r="N218">
        <f t="shared" ca="1" si="26"/>
        <v>30</v>
      </c>
    </row>
    <row r="219" spans="1:14" x14ac:dyDescent="0.25">
      <c r="A219">
        <f>A218+Tijdstap</f>
        <v>3255</v>
      </c>
      <c r="B219">
        <f t="shared" ca="1" si="25"/>
        <v>0.4259419116900558</v>
      </c>
      <c r="C219" s="12">
        <f t="shared" ca="1" si="27"/>
        <v>3</v>
      </c>
      <c r="D219" s="12">
        <f ca="1">IF(AND(C219=1,B219&lt;PRZ),1,0)</f>
        <v>0</v>
      </c>
      <c r="E219" s="12">
        <f ca="1">IF(AND(C219=1,D219=0,B219&lt;PRZ+PRO),1,0)</f>
        <v>0</v>
      </c>
      <c r="F219" s="12">
        <f ca="1">IF(AND(C219=2,B219&lt;PZR),1,0)</f>
        <v>0</v>
      </c>
      <c r="G219" s="12">
        <f ca="1">IF(AND(C219=2,F219=0,B219&lt;PZR+PZO),1,0)</f>
        <v>0</v>
      </c>
      <c r="H219" s="12">
        <f ca="1">IF(AND(C219=3,B219&lt;POR),1,0)</f>
        <v>0</v>
      </c>
      <c r="I219" s="12">
        <f ca="1">IF(AND(C219=3,H219=0,B219&lt;POR+POZ),1,0)</f>
        <v>1</v>
      </c>
      <c r="J219" s="12">
        <f t="shared" ca="1" si="28"/>
        <v>1</v>
      </c>
      <c r="K219">
        <f t="shared" ca="1" si="29"/>
        <v>2</v>
      </c>
      <c r="L219">
        <f ca="1">IF(K219=0,L218+Tijdstap,Tijdstap)</f>
        <v>15</v>
      </c>
      <c r="M219">
        <f t="shared" ca="1" si="30"/>
        <v>3</v>
      </c>
      <c r="N219">
        <f t="shared" ca="1" si="26"/>
        <v>15</v>
      </c>
    </row>
    <row r="220" spans="1:14" x14ac:dyDescent="0.25">
      <c r="A220">
        <f>A219+Tijdstap</f>
        <v>3270</v>
      </c>
      <c r="B220">
        <f t="shared" ca="1" si="25"/>
        <v>0.20907873693798584</v>
      </c>
      <c r="C220" s="12">
        <f t="shared" ca="1" si="27"/>
        <v>2</v>
      </c>
      <c r="D220" s="12">
        <f ca="1">IF(AND(C220=1,B220&lt;PRZ),1,0)</f>
        <v>0</v>
      </c>
      <c r="E220" s="12">
        <f ca="1">IF(AND(C220=1,D220=0,B220&lt;PRZ+PRO),1,0)</f>
        <v>0</v>
      </c>
      <c r="F220" s="12">
        <f ca="1">IF(AND(C220=2,B220&lt;PZR),1,0)</f>
        <v>1</v>
      </c>
      <c r="G220" s="12">
        <f ca="1">IF(AND(C220=2,F220=0,B220&lt;PZR+PZO),1,0)</f>
        <v>0</v>
      </c>
      <c r="H220" s="12">
        <f ca="1">IF(AND(C220=3,B220&lt;POR),1,0)</f>
        <v>0</v>
      </c>
      <c r="I220" s="12">
        <f ca="1">IF(AND(C220=3,H220=0,B220&lt;POR+POZ),1,0)</f>
        <v>0</v>
      </c>
      <c r="J220" s="12">
        <f t="shared" ca="1" si="28"/>
        <v>1</v>
      </c>
      <c r="K220">
        <f t="shared" ca="1" si="29"/>
        <v>1</v>
      </c>
      <c r="L220">
        <f ca="1">IF(K220=0,L219+Tijdstap,Tijdstap)</f>
        <v>15</v>
      </c>
      <c r="M220">
        <f t="shared" ca="1" si="30"/>
        <v>2</v>
      </c>
      <c r="N220">
        <f t="shared" ca="1" si="26"/>
        <v>15</v>
      </c>
    </row>
    <row r="221" spans="1:14" x14ac:dyDescent="0.25">
      <c r="A221">
        <f>A220+Tijdstap</f>
        <v>3285</v>
      </c>
      <c r="B221">
        <f t="shared" ca="1" si="25"/>
        <v>0.54387542829203939</v>
      </c>
      <c r="C221" s="12">
        <f t="shared" ca="1" si="27"/>
        <v>1</v>
      </c>
      <c r="D221" s="12">
        <f ca="1">IF(AND(C221=1,B221&lt;PRZ),1,0)</f>
        <v>0</v>
      </c>
      <c r="E221" s="12">
        <f ca="1">IF(AND(C221=1,D221=0,B221&lt;PRZ+PRO),1,0)</f>
        <v>0</v>
      </c>
      <c r="F221" s="12">
        <f ca="1">IF(AND(C221=2,B221&lt;PZR),1,0)</f>
        <v>0</v>
      </c>
      <c r="G221" s="12">
        <f ca="1">IF(AND(C221=2,F221=0,B221&lt;PZR+PZO),1,0)</f>
        <v>0</v>
      </c>
      <c r="H221" s="12">
        <f ca="1">IF(AND(C221=3,B221&lt;POR),1,0)</f>
        <v>0</v>
      </c>
      <c r="I221" s="12">
        <f ca="1">IF(AND(C221=3,H221=0,B221&lt;POR+POZ),1,0)</f>
        <v>0</v>
      </c>
      <c r="J221" s="12">
        <f t="shared" ca="1" si="28"/>
        <v>0</v>
      </c>
      <c r="K221">
        <f t="shared" ca="1" si="29"/>
        <v>0</v>
      </c>
      <c r="L221">
        <f ca="1">IF(K221=0,L220+Tijdstap,Tijdstap)</f>
        <v>30</v>
      </c>
      <c r="M221" t="str">
        <f t="shared" ca="1" si="30"/>
        <v/>
      </c>
      <c r="N221" t="str">
        <f t="shared" ca="1" si="26"/>
        <v/>
      </c>
    </row>
    <row r="222" spans="1:14" x14ac:dyDescent="0.25">
      <c r="A222">
        <f>A221+Tijdstap</f>
        <v>3300</v>
      </c>
      <c r="B222">
        <f t="shared" ca="1" si="25"/>
        <v>0.74181832706825812</v>
      </c>
      <c r="C222" s="12">
        <f t="shared" ca="1" si="27"/>
        <v>1</v>
      </c>
      <c r="D222" s="12">
        <f ca="1">IF(AND(C222=1,B222&lt;PRZ),1,0)</f>
        <v>0</v>
      </c>
      <c r="E222" s="12">
        <f ca="1">IF(AND(C222=1,D222=0,B222&lt;PRZ+PRO),1,0)</f>
        <v>0</v>
      </c>
      <c r="F222" s="12">
        <f ca="1">IF(AND(C222=2,B222&lt;PZR),1,0)</f>
        <v>0</v>
      </c>
      <c r="G222" s="12">
        <f ca="1">IF(AND(C222=2,F222=0,B222&lt;PZR+PZO),1,0)</f>
        <v>0</v>
      </c>
      <c r="H222" s="12">
        <f ca="1">IF(AND(C222=3,B222&lt;POR),1,0)</f>
        <v>0</v>
      </c>
      <c r="I222" s="12">
        <f ca="1">IF(AND(C222=3,H222=0,B222&lt;POR+POZ),1,0)</f>
        <v>0</v>
      </c>
      <c r="J222" s="12">
        <f t="shared" ca="1" si="28"/>
        <v>0</v>
      </c>
      <c r="K222">
        <f t="shared" ca="1" si="29"/>
        <v>0</v>
      </c>
      <c r="L222">
        <f ca="1">IF(K222=0,L221+Tijdstap,Tijdstap)</f>
        <v>45</v>
      </c>
      <c r="M222" t="str">
        <f t="shared" ca="1" si="30"/>
        <v/>
      </c>
      <c r="N222" t="str">
        <f t="shared" ca="1" si="26"/>
        <v/>
      </c>
    </row>
    <row r="223" spans="1:14" x14ac:dyDescent="0.25">
      <c r="A223">
        <f>A222+Tijdstap</f>
        <v>3315</v>
      </c>
      <c r="B223">
        <f t="shared" ca="1" si="25"/>
        <v>9.2677186284408464E-2</v>
      </c>
      <c r="C223" s="12">
        <f t="shared" ca="1" si="27"/>
        <v>1</v>
      </c>
      <c r="D223" s="12">
        <f ca="1">IF(AND(C223=1,B223&lt;PRZ),1,0)</f>
        <v>1</v>
      </c>
      <c r="E223" s="12">
        <f ca="1">IF(AND(C223=1,D223=0,B223&lt;PRZ+PRO),1,0)</f>
        <v>0</v>
      </c>
      <c r="F223" s="12">
        <f ca="1">IF(AND(C223=2,B223&lt;PZR),1,0)</f>
        <v>0</v>
      </c>
      <c r="G223" s="12">
        <f ca="1">IF(AND(C223=2,F223=0,B223&lt;PZR+PZO),1,0)</f>
        <v>0</v>
      </c>
      <c r="H223" s="12">
        <f ca="1">IF(AND(C223=3,B223&lt;POR),1,0)</f>
        <v>0</v>
      </c>
      <c r="I223" s="12">
        <f ca="1">IF(AND(C223=3,H223=0,B223&lt;POR+POZ),1,0)</f>
        <v>0</v>
      </c>
      <c r="J223" s="12">
        <f t="shared" ca="1" si="28"/>
        <v>1</v>
      </c>
      <c r="K223">
        <f t="shared" ca="1" si="29"/>
        <v>2</v>
      </c>
      <c r="L223">
        <f ca="1">IF(K223=0,L222+Tijdstap,Tijdstap)</f>
        <v>15</v>
      </c>
      <c r="M223">
        <f t="shared" ca="1" si="30"/>
        <v>1</v>
      </c>
      <c r="N223">
        <f t="shared" ca="1" si="26"/>
        <v>45</v>
      </c>
    </row>
    <row r="224" spans="1:14" x14ac:dyDescent="0.25">
      <c r="A224">
        <f>A223+Tijdstap</f>
        <v>3330</v>
      </c>
      <c r="B224">
        <f t="shared" ca="1" si="25"/>
        <v>0.87375788074676541</v>
      </c>
      <c r="C224" s="12">
        <f t="shared" ca="1" si="27"/>
        <v>2</v>
      </c>
      <c r="D224" s="12">
        <f ca="1">IF(AND(C224=1,B224&lt;PRZ),1,0)</f>
        <v>0</v>
      </c>
      <c r="E224" s="12">
        <f ca="1">IF(AND(C224=1,D224=0,B224&lt;PRZ+PRO),1,0)</f>
        <v>0</v>
      </c>
      <c r="F224" s="12">
        <f ca="1">IF(AND(C224=2,B224&lt;PZR),1,0)</f>
        <v>0</v>
      </c>
      <c r="G224" s="12">
        <f ca="1">IF(AND(C224=2,F224=0,B224&lt;PZR+PZO),1,0)</f>
        <v>0</v>
      </c>
      <c r="H224" s="12">
        <f ca="1">IF(AND(C224=3,B224&lt;POR),1,0)</f>
        <v>0</v>
      </c>
      <c r="I224" s="12">
        <f ca="1">IF(AND(C224=3,H224=0,B224&lt;POR+POZ),1,0)</f>
        <v>0</v>
      </c>
      <c r="J224" s="12">
        <f t="shared" ca="1" si="28"/>
        <v>0</v>
      </c>
      <c r="K224">
        <f t="shared" ca="1" si="29"/>
        <v>0</v>
      </c>
      <c r="L224">
        <f ca="1">IF(K224=0,L223+Tijdstap,Tijdstap)</f>
        <v>30</v>
      </c>
      <c r="M224" t="str">
        <f t="shared" ca="1" si="30"/>
        <v/>
      </c>
      <c r="N224" t="str">
        <f t="shared" ca="1" si="26"/>
        <v/>
      </c>
    </row>
    <row r="225" spans="1:14" x14ac:dyDescent="0.25">
      <c r="A225">
        <f>A224+Tijdstap</f>
        <v>3345</v>
      </c>
      <c r="B225">
        <f t="shared" ca="1" si="25"/>
        <v>0.1942751065315963</v>
      </c>
      <c r="C225" s="12">
        <f t="shared" ca="1" si="27"/>
        <v>2</v>
      </c>
      <c r="D225" s="12">
        <f ca="1">IF(AND(C225=1,B225&lt;PRZ),1,0)</f>
        <v>0</v>
      </c>
      <c r="E225" s="12">
        <f ca="1">IF(AND(C225=1,D225=0,B225&lt;PRZ+PRO),1,0)</f>
        <v>0</v>
      </c>
      <c r="F225" s="12">
        <f ca="1">IF(AND(C225=2,B225&lt;PZR),1,0)</f>
        <v>1</v>
      </c>
      <c r="G225" s="12">
        <f ca="1">IF(AND(C225=2,F225=0,B225&lt;PZR+PZO),1,0)</f>
        <v>0</v>
      </c>
      <c r="H225" s="12">
        <f ca="1">IF(AND(C225=3,B225&lt;POR),1,0)</f>
        <v>0</v>
      </c>
      <c r="I225" s="12">
        <f ca="1">IF(AND(C225=3,H225=0,B225&lt;POR+POZ),1,0)</f>
        <v>0</v>
      </c>
      <c r="J225" s="12">
        <f t="shared" ca="1" si="28"/>
        <v>1</v>
      </c>
      <c r="K225">
        <f t="shared" ca="1" si="29"/>
        <v>1</v>
      </c>
      <c r="L225">
        <f ca="1">IF(K225=0,L224+Tijdstap,Tijdstap)</f>
        <v>15</v>
      </c>
      <c r="M225">
        <f t="shared" ca="1" si="30"/>
        <v>2</v>
      </c>
      <c r="N225">
        <f t="shared" ca="1" si="26"/>
        <v>30</v>
      </c>
    </row>
    <row r="226" spans="1:14" x14ac:dyDescent="0.25">
      <c r="A226">
        <f>A225+Tijdstap</f>
        <v>3360</v>
      </c>
      <c r="B226">
        <f t="shared" ca="1" si="25"/>
        <v>0.76447621361964135</v>
      </c>
      <c r="C226" s="12">
        <f t="shared" ca="1" si="27"/>
        <v>1</v>
      </c>
      <c r="D226" s="12">
        <f ca="1">IF(AND(C226=1,B226&lt;PRZ),1,0)</f>
        <v>0</v>
      </c>
      <c r="E226" s="12">
        <f ca="1">IF(AND(C226=1,D226=0,B226&lt;PRZ+PRO),1,0)</f>
        <v>0</v>
      </c>
      <c r="F226" s="12">
        <f ca="1">IF(AND(C226=2,B226&lt;PZR),1,0)</f>
        <v>0</v>
      </c>
      <c r="G226" s="12">
        <f ca="1">IF(AND(C226=2,F226=0,B226&lt;PZR+PZO),1,0)</f>
        <v>0</v>
      </c>
      <c r="H226" s="12">
        <f ca="1">IF(AND(C226=3,B226&lt;POR),1,0)</f>
        <v>0</v>
      </c>
      <c r="I226" s="12">
        <f ca="1">IF(AND(C226=3,H226=0,B226&lt;POR+POZ),1,0)</f>
        <v>0</v>
      </c>
      <c r="J226" s="12">
        <f t="shared" ca="1" si="28"/>
        <v>0</v>
      </c>
      <c r="K226">
        <f t="shared" ca="1" si="29"/>
        <v>0</v>
      </c>
      <c r="L226">
        <f ca="1">IF(K226=0,L225+Tijdstap,Tijdstap)</f>
        <v>30</v>
      </c>
      <c r="M226" t="str">
        <f t="shared" ca="1" si="30"/>
        <v/>
      </c>
      <c r="N226" t="str">
        <f t="shared" ca="1" si="26"/>
        <v/>
      </c>
    </row>
    <row r="227" spans="1:14" x14ac:dyDescent="0.25">
      <c r="A227">
        <f>A226+Tijdstap</f>
        <v>3375</v>
      </c>
      <c r="B227">
        <f t="shared" ca="1" si="25"/>
        <v>0.28477593672839363</v>
      </c>
      <c r="C227" s="12">
        <f t="shared" ca="1" si="27"/>
        <v>1</v>
      </c>
      <c r="D227" s="12">
        <f ca="1">IF(AND(C227=1,B227&lt;PRZ),1,0)</f>
        <v>1</v>
      </c>
      <c r="E227" s="12">
        <f ca="1">IF(AND(C227=1,D227=0,B227&lt;PRZ+PRO),1,0)</f>
        <v>0</v>
      </c>
      <c r="F227" s="12">
        <f ca="1">IF(AND(C227=2,B227&lt;PZR),1,0)</f>
        <v>0</v>
      </c>
      <c r="G227" s="12">
        <f ca="1">IF(AND(C227=2,F227=0,B227&lt;PZR+PZO),1,0)</f>
        <v>0</v>
      </c>
      <c r="H227" s="12">
        <f ca="1">IF(AND(C227=3,B227&lt;POR),1,0)</f>
        <v>0</v>
      </c>
      <c r="I227" s="12">
        <f ca="1">IF(AND(C227=3,H227=0,B227&lt;POR+POZ),1,0)</f>
        <v>0</v>
      </c>
      <c r="J227" s="12">
        <f t="shared" ca="1" si="28"/>
        <v>1</v>
      </c>
      <c r="K227">
        <f t="shared" ca="1" si="29"/>
        <v>2</v>
      </c>
      <c r="L227">
        <f ca="1">IF(K227=0,L226+Tijdstap,Tijdstap)</f>
        <v>15</v>
      </c>
      <c r="M227">
        <f t="shared" ca="1" si="30"/>
        <v>1</v>
      </c>
      <c r="N227">
        <f t="shared" ca="1" si="26"/>
        <v>30</v>
      </c>
    </row>
    <row r="228" spans="1:14" x14ac:dyDescent="0.25">
      <c r="A228">
        <f>A227+Tijdstap</f>
        <v>3390</v>
      </c>
      <c r="B228">
        <f t="shared" ca="1" si="25"/>
        <v>0.22121285439930105</v>
      </c>
      <c r="C228" s="12">
        <f t="shared" ca="1" si="27"/>
        <v>2</v>
      </c>
      <c r="D228" s="12">
        <f ca="1">IF(AND(C228=1,B228&lt;PRZ),1,0)</f>
        <v>0</v>
      </c>
      <c r="E228" s="12">
        <f ca="1">IF(AND(C228=1,D228=0,B228&lt;PRZ+PRO),1,0)</f>
        <v>0</v>
      </c>
      <c r="F228" s="12">
        <f ca="1">IF(AND(C228=2,B228&lt;PZR),1,0)</f>
        <v>1</v>
      </c>
      <c r="G228" s="12">
        <f ca="1">IF(AND(C228=2,F228=0,B228&lt;PZR+PZO),1,0)</f>
        <v>0</v>
      </c>
      <c r="H228" s="12">
        <f ca="1">IF(AND(C228=3,B228&lt;POR),1,0)</f>
        <v>0</v>
      </c>
      <c r="I228" s="12">
        <f ca="1">IF(AND(C228=3,H228=0,B228&lt;POR+POZ),1,0)</f>
        <v>0</v>
      </c>
      <c r="J228" s="12">
        <f t="shared" ca="1" si="28"/>
        <v>1</v>
      </c>
      <c r="K228">
        <f t="shared" ca="1" si="29"/>
        <v>1</v>
      </c>
      <c r="L228">
        <f ca="1">IF(K228=0,L227+Tijdstap,Tijdstap)</f>
        <v>15</v>
      </c>
      <c r="M228">
        <f t="shared" ca="1" si="30"/>
        <v>2</v>
      </c>
      <c r="N228">
        <f t="shared" ca="1" si="26"/>
        <v>15</v>
      </c>
    </row>
    <row r="229" spans="1:14" x14ac:dyDescent="0.25">
      <c r="A229">
        <f>A228+Tijdstap</f>
        <v>3405</v>
      </c>
      <c r="B229">
        <f t="shared" ca="1" si="25"/>
        <v>9.7906219773409298E-2</v>
      </c>
      <c r="C229" s="12">
        <f t="shared" ca="1" si="27"/>
        <v>1</v>
      </c>
      <c r="D229" s="12">
        <f ca="1">IF(AND(C229=1,B229&lt;PRZ),1,0)</f>
        <v>1</v>
      </c>
      <c r="E229" s="12">
        <f ca="1">IF(AND(C229=1,D229=0,B229&lt;PRZ+PRO),1,0)</f>
        <v>0</v>
      </c>
      <c r="F229" s="12">
        <f ca="1">IF(AND(C229=2,B229&lt;PZR),1,0)</f>
        <v>0</v>
      </c>
      <c r="G229" s="12">
        <f ca="1">IF(AND(C229=2,F229=0,B229&lt;PZR+PZO),1,0)</f>
        <v>0</v>
      </c>
      <c r="H229" s="12">
        <f ca="1">IF(AND(C229=3,B229&lt;POR),1,0)</f>
        <v>0</v>
      </c>
      <c r="I229" s="12">
        <f ca="1">IF(AND(C229=3,H229=0,B229&lt;POR+POZ),1,0)</f>
        <v>0</v>
      </c>
      <c r="J229" s="12">
        <f t="shared" ca="1" si="28"/>
        <v>1</v>
      </c>
      <c r="K229">
        <f t="shared" ca="1" si="29"/>
        <v>2</v>
      </c>
      <c r="L229">
        <f ca="1">IF(K229=0,L228+Tijdstap,Tijdstap)</f>
        <v>15</v>
      </c>
      <c r="M229">
        <f t="shared" ca="1" si="30"/>
        <v>1</v>
      </c>
      <c r="N229">
        <f t="shared" ca="1" si="26"/>
        <v>15</v>
      </c>
    </row>
    <row r="230" spans="1:14" x14ac:dyDescent="0.25">
      <c r="A230">
        <f>A229+Tijdstap</f>
        <v>3420</v>
      </c>
      <c r="B230">
        <f t="shared" ca="1" si="25"/>
        <v>0.2006361467219111</v>
      </c>
      <c r="C230" s="12">
        <f t="shared" ca="1" si="27"/>
        <v>2</v>
      </c>
      <c r="D230" s="12">
        <f ca="1">IF(AND(C230=1,B230&lt;PRZ),1,0)</f>
        <v>0</v>
      </c>
      <c r="E230" s="12">
        <f ca="1">IF(AND(C230=1,D230=0,B230&lt;PRZ+PRO),1,0)</f>
        <v>0</v>
      </c>
      <c r="F230" s="12">
        <f ca="1">IF(AND(C230=2,B230&lt;PZR),1,0)</f>
        <v>1</v>
      </c>
      <c r="G230" s="12">
        <f ca="1">IF(AND(C230=2,F230=0,B230&lt;PZR+PZO),1,0)</f>
        <v>0</v>
      </c>
      <c r="H230" s="12">
        <f ca="1">IF(AND(C230=3,B230&lt;POR),1,0)</f>
        <v>0</v>
      </c>
      <c r="I230" s="12">
        <f ca="1">IF(AND(C230=3,H230=0,B230&lt;POR+POZ),1,0)</f>
        <v>0</v>
      </c>
      <c r="J230" s="12">
        <f t="shared" ca="1" si="28"/>
        <v>1</v>
      </c>
      <c r="K230">
        <f t="shared" ca="1" si="29"/>
        <v>1</v>
      </c>
      <c r="L230">
        <f ca="1">IF(K230=0,L229+Tijdstap,Tijdstap)</f>
        <v>15</v>
      </c>
      <c r="M230">
        <f t="shared" ca="1" si="30"/>
        <v>2</v>
      </c>
      <c r="N230">
        <f t="shared" ca="1" si="26"/>
        <v>15</v>
      </c>
    </row>
    <row r="231" spans="1:14" x14ac:dyDescent="0.25">
      <c r="A231">
        <f>A230+Tijdstap</f>
        <v>3435</v>
      </c>
      <c r="B231">
        <f t="shared" ca="1" si="25"/>
        <v>0.26902272060342947</v>
      </c>
      <c r="C231" s="12">
        <f t="shared" ca="1" si="27"/>
        <v>1</v>
      </c>
      <c r="D231" s="12">
        <f ca="1">IF(AND(C231=1,B231&lt;PRZ),1,0)</f>
        <v>1</v>
      </c>
      <c r="E231" s="12">
        <f ca="1">IF(AND(C231=1,D231=0,B231&lt;PRZ+PRO),1,0)</f>
        <v>0</v>
      </c>
      <c r="F231" s="12">
        <f ca="1">IF(AND(C231=2,B231&lt;PZR),1,0)</f>
        <v>0</v>
      </c>
      <c r="G231" s="12">
        <f ca="1">IF(AND(C231=2,F231=0,B231&lt;PZR+PZO),1,0)</f>
        <v>0</v>
      </c>
      <c r="H231" s="12">
        <f ca="1">IF(AND(C231=3,B231&lt;POR),1,0)</f>
        <v>0</v>
      </c>
      <c r="I231" s="12">
        <f ca="1">IF(AND(C231=3,H231=0,B231&lt;POR+POZ),1,0)</f>
        <v>0</v>
      </c>
      <c r="J231" s="12">
        <f t="shared" ca="1" si="28"/>
        <v>1</v>
      </c>
      <c r="K231">
        <f t="shared" ca="1" si="29"/>
        <v>2</v>
      </c>
      <c r="L231">
        <f ca="1">IF(K231=0,L230+Tijdstap,Tijdstap)</f>
        <v>15</v>
      </c>
      <c r="M231">
        <f t="shared" ca="1" si="30"/>
        <v>1</v>
      </c>
      <c r="N231">
        <f t="shared" ca="1" si="26"/>
        <v>15</v>
      </c>
    </row>
    <row r="232" spans="1:14" x14ac:dyDescent="0.25">
      <c r="A232">
        <f>A231+Tijdstap</f>
        <v>3450</v>
      </c>
      <c r="B232">
        <f t="shared" ca="1" si="25"/>
        <v>0.28067662297414298</v>
      </c>
      <c r="C232" s="12">
        <f t="shared" ca="1" si="27"/>
        <v>2</v>
      </c>
      <c r="D232" s="12">
        <f ca="1">IF(AND(C232=1,B232&lt;PRZ),1,0)</f>
        <v>0</v>
      </c>
      <c r="E232" s="12">
        <f ca="1">IF(AND(C232=1,D232=0,B232&lt;PRZ+PRO),1,0)</f>
        <v>0</v>
      </c>
      <c r="F232" s="12">
        <f ca="1">IF(AND(C232=2,B232&lt;PZR),1,0)</f>
        <v>1</v>
      </c>
      <c r="G232" s="12">
        <f ca="1">IF(AND(C232=2,F232=0,B232&lt;PZR+PZO),1,0)</f>
        <v>0</v>
      </c>
      <c r="H232" s="12">
        <f ca="1">IF(AND(C232=3,B232&lt;POR),1,0)</f>
        <v>0</v>
      </c>
      <c r="I232" s="12">
        <f ca="1">IF(AND(C232=3,H232=0,B232&lt;POR+POZ),1,0)</f>
        <v>0</v>
      </c>
      <c r="J232" s="12">
        <f t="shared" ca="1" si="28"/>
        <v>1</v>
      </c>
      <c r="K232">
        <f t="shared" ca="1" si="29"/>
        <v>1</v>
      </c>
      <c r="L232">
        <f ca="1">IF(K232=0,L231+Tijdstap,Tijdstap)</f>
        <v>15</v>
      </c>
      <c r="M232">
        <f t="shared" ca="1" si="30"/>
        <v>2</v>
      </c>
      <c r="N232">
        <f t="shared" ca="1" si="26"/>
        <v>15</v>
      </c>
    </row>
    <row r="233" spans="1:14" x14ac:dyDescent="0.25">
      <c r="A233">
        <f>A232+Tijdstap</f>
        <v>3465</v>
      </c>
      <c r="B233">
        <f t="shared" ca="1" si="25"/>
        <v>0.96320656772298952</v>
      </c>
      <c r="C233" s="12">
        <f t="shared" ca="1" si="27"/>
        <v>1</v>
      </c>
      <c r="D233" s="12">
        <f ca="1">IF(AND(C233=1,B233&lt;PRZ),1,0)</f>
        <v>0</v>
      </c>
      <c r="E233" s="12">
        <f ca="1">IF(AND(C233=1,D233=0,B233&lt;PRZ+PRO),1,0)</f>
        <v>0</v>
      </c>
      <c r="F233" s="12">
        <f ca="1">IF(AND(C233=2,B233&lt;PZR),1,0)</f>
        <v>0</v>
      </c>
      <c r="G233" s="12">
        <f ca="1">IF(AND(C233=2,F233=0,B233&lt;PZR+PZO),1,0)</f>
        <v>0</v>
      </c>
      <c r="H233" s="12">
        <f ca="1">IF(AND(C233=3,B233&lt;POR),1,0)</f>
        <v>0</v>
      </c>
      <c r="I233" s="12">
        <f ca="1">IF(AND(C233=3,H233=0,B233&lt;POR+POZ),1,0)</f>
        <v>0</v>
      </c>
      <c r="J233" s="12">
        <f t="shared" ca="1" si="28"/>
        <v>0</v>
      </c>
      <c r="K233">
        <f t="shared" ca="1" si="29"/>
        <v>0</v>
      </c>
      <c r="L233">
        <f ca="1">IF(K233=0,L232+Tijdstap,Tijdstap)</f>
        <v>30</v>
      </c>
      <c r="M233" t="str">
        <f t="shared" ca="1" si="30"/>
        <v/>
      </c>
      <c r="N233" t="str">
        <f t="shared" ca="1" si="26"/>
        <v/>
      </c>
    </row>
    <row r="234" spans="1:14" x14ac:dyDescent="0.25">
      <c r="A234">
        <f>A233+Tijdstap</f>
        <v>3480</v>
      </c>
      <c r="B234">
        <f t="shared" ca="1" si="25"/>
        <v>0.87230154184903796</v>
      </c>
      <c r="C234" s="12">
        <f t="shared" ca="1" si="27"/>
        <v>1</v>
      </c>
      <c r="D234" s="12">
        <f ca="1">IF(AND(C234=1,B234&lt;PRZ),1,0)</f>
        <v>0</v>
      </c>
      <c r="E234" s="12">
        <f ca="1">IF(AND(C234=1,D234=0,B234&lt;PRZ+PRO),1,0)</f>
        <v>0</v>
      </c>
      <c r="F234" s="12">
        <f ca="1">IF(AND(C234=2,B234&lt;PZR),1,0)</f>
        <v>0</v>
      </c>
      <c r="G234" s="12">
        <f ca="1">IF(AND(C234=2,F234=0,B234&lt;PZR+PZO),1,0)</f>
        <v>0</v>
      </c>
      <c r="H234" s="12">
        <f ca="1">IF(AND(C234=3,B234&lt;POR),1,0)</f>
        <v>0</v>
      </c>
      <c r="I234" s="12">
        <f ca="1">IF(AND(C234=3,H234=0,B234&lt;POR+POZ),1,0)</f>
        <v>0</v>
      </c>
      <c r="J234" s="12">
        <f t="shared" ca="1" si="28"/>
        <v>0</v>
      </c>
      <c r="K234">
        <f t="shared" ca="1" si="29"/>
        <v>0</v>
      </c>
      <c r="L234">
        <f ca="1">IF(K234=0,L233+Tijdstap,Tijdstap)</f>
        <v>45</v>
      </c>
      <c r="M234" t="str">
        <f t="shared" ca="1" si="30"/>
        <v/>
      </c>
      <c r="N234" t="str">
        <f t="shared" ca="1" si="26"/>
        <v/>
      </c>
    </row>
    <row r="235" spans="1:14" x14ac:dyDescent="0.25">
      <c r="A235">
        <f>A234+Tijdstap</f>
        <v>3495</v>
      </c>
      <c r="B235">
        <f t="shared" ca="1" si="25"/>
        <v>0.57661154075346133</v>
      </c>
      <c r="C235" s="12">
        <f t="shared" ca="1" si="27"/>
        <v>1</v>
      </c>
      <c r="D235" s="12">
        <f ca="1">IF(AND(C235=1,B235&lt;PRZ),1,0)</f>
        <v>0</v>
      </c>
      <c r="E235" s="12">
        <f ca="1">IF(AND(C235=1,D235=0,B235&lt;PRZ+PRO),1,0)</f>
        <v>0</v>
      </c>
      <c r="F235" s="12">
        <f ca="1">IF(AND(C235=2,B235&lt;PZR),1,0)</f>
        <v>0</v>
      </c>
      <c r="G235" s="12">
        <f ca="1">IF(AND(C235=2,F235=0,B235&lt;PZR+PZO),1,0)</f>
        <v>0</v>
      </c>
      <c r="H235" s="12">
        <f ca="1">IF(AND(C235=3,B235&lt;POR),1,0)</f>
        <v>0</v>
      </c>
      <c r="I235" s="12">
        <f ca="1">IF(AND(C235=3,H235=0,B235&lt;POR+POZ),1,0)</f>
        <v>0</v>
      </c>
      <c r="J235" s="12">
        <f t="shared" ca="1" si="28"/>
        <v>0</v>
      </c>
      <c r="K235">
        <f t="shared" ca="1" si="29"/>
        <v>0</v>
      </c>
      <c r="L235">
        <f ca="1">IF(K235=0,L234+Tijdstap,Tijdstap)</f>
        <v>60</v>
      </c>
      <c r="M235" t="str">
        <f t="shared" ca="1" si="30"/>
        <v/>
      </c>
      <c r="N235" t="str">
        <f t="shared" ca="1" si="26"/>
        <v/>
      </c>
    </row>
    <row r="236" spans="1:14" x14ac:dyDescent="0.25">
      <c r="A236">
        <f>A235+Tijdstap</f>
        <v>3510</v>
      </c>
      <c r="B236">
        <f t="shared" ca="1" si="25"/>
        <v>0.5905932222970417</v>
      </c>
      <c r="C236" s="12">
        <f t="shared" ca="1" si="27"/>
        <v>1</v>
      </c>
      <c r="D236" s="12">
        <f ca="1">IF(AND(C236=1,B236&lt;PRZ),1,0)</f>
        <v>0</v>
      </c>
      <c r="E236" s="12">
        <f ca="1">IF(AND(C236=1,D236=0,B236&lt;PRZ+PRO),1,0)</f>
        <v>0</v>
      </c>
      <c r="F236" s="12">
        <f ca="1">IF(AND(C236=2,B236&lt;PZR),1,0)</f>
        <v>0</v>
      </c>
      <c r="G236" s="12">
        <f ca="1">IF(AND(C236=2,F236=0,B236&lt;PZR+PZO),1,0)</f>
        <v>0</v>
      </c>
      <c r="H236" s="12">
        <f ca="1">IF(AND(C236=3,B236&lt;POR),1,0)</f>
        <v>0</v>
      </c>
      <c r="I236" s="12">
        <f ca="1">IF(AND(C236=3,H236=0,B236&lt;POR+POZ),1,0)</f>
        <v>0</v>
      </c>
      <c r="J236" s="12">
        <f t="shared" ca="1" si="28"/>
        <v>0</v>
      </c>
      <c r="K236">
        <f t="shared" ca="1" si="29"/>
        <v>0</v>
      </c>
      <c r="L236">
        <f ca="1">IF(K236=0,L235+Tijdstap,Tijdstap)</f>
        <v>75</v>
      </c>
      <c r="M236" t="str">
        <f t="shared" ca="1" si="30"/>
        <v/>
      </c>
      <c r="N236" t="str">
        <f t="shared" ca="1" si="26"/>
        <v/>
      </c>
    </row>
    <row r="237" spans="1:14" x14ac:dyDescent="0.25">
      <c r="A237">
        <f>A236+Tijdstap</f>
        <v>3525</v>
      </c>
      <c r="B237">
        <f t="shared" ca="1" si="25"/>
        <v>0.6065984660816599</v>
      </c>
      <c r="C237" s="12">
        <f t="shared" ca="1" si="27"/>
        <v>1</v>
      </c>
      <c r="D237" s="12">
        <f ca="1">IF(AND(C237=1,B237&lt;PRZ),1,0)</f>
        <v>0</v>
      </c>
      <c r="E237" s="12">
        <f ca="1">IF(AND(C237=1,D237=0,B237&lt;PRZ+PRO),1,0)</f>
        <v>0</v>
      </c>
      <c r="F237" s="12">
        <f ca="1">IF(AND(C237=2,B237&lt;PZR),1,0)</f>
        <v>0</v>
      </c>
      <c r="G237" s="12">
        <f ca="1">IF(AND(C237=2,F237=0,B237&lt;PZR+PZO),1,0)</f>
        <v>0</v>
      </c>
      <c r="H237" s="12">
        <f ca="1">IF(AND(C237=3,B237&lt;POR),1,0)</f>
        <v>0</v>
      </c>
      <c r="I237" s="12">
        <f ca="1">IF(AND(C237=3,H237=0,B237&lt;POR+POZ),1,0)</f>
        <v>0</v>
      </c>
      <c r="J237" s="12">
        <f t="shared" ca="1" si="28"/>
        <v>0</v>
      </c>
      <c r="K237">
        <f t="shared" ca="1" si="29"/>
        <v>0</v>
      </c>
      <c r="L237">
        <f ca="1">IF(K237=0,L236+Tijdstap,Tijdstap)</f>
        <v>90</v>
      </c>
      <c r="M237" t="str">
        <f t="shared" ca="1" si="30"/>
        <v/>
      </c>
      <c r="N237" t="str">
        <f t="shared" ca="1" si="26"/>
        <v/>
      </c>
    </row>
    <row r="238" spans="1:14" x14ac:dyDescent="0.25">
      <c r="A238">
        <f>A237+Tijdstap</f>
        <v>3540</v>
      </c>
      <c r="B238">
        <f t="shared" ca="1" si="25"/>
        <v>0.82431118910995704</v>
      </c>
      <c r="C238" s="12">
        <f t="shared" ca="1" si="27"/>
        <v>1</v>
      </c>
      <c r="D238" s="12">
        <f ca="1">IF(AND(C238=1,B238&lt;PRZ),1,0)</f>
        <v>0</v>
      </c>
      <c r="E238" s="12">
        <f ca="1">IF(AND(C238=1,D238=0,B238&lt;PRZ+PRO),1,0)</f>
        <v>0</v>
      </c>
      <c r="F238" s="12">
        <f ca="1">IF(AND(C238=2,B238&lt;PZR),1,0)</f>
        <v>0</v>
      </c>
      <c r="G238" s="12">
        <f ca="1">IF(AND(C238=2,F238=0,B238&lt;PZR+PZO),1,0)</f>
        <v>0</v>
      </c>
      <c r="H238" s="12">
        <f ca="1">IF(AND(C238=3,B238&lt;POR),1,0)</f>
        <v>0</v>
      </c>
      <c r="I238" s="12">
        <f ca="1">IF(AND(C238=3,H238=0,B238&lt;POR+POZ),1,0)</f>
        <v>0</v>
      </c>
      <c r="J238" s="12">
        <f t="shared" ca="1" si="28"/>
        <v>0</v>
      </c>
      <c r="K238">
        <f t="shared" ca="1" si="29"/>
        <v>0</v>
      </c>
      <c r="L238">
        <f ca="1">IF(K238=0,L237+Tijdstap,Tijdstap)</f>
        <v>105</v>
      </c>
      <c r="M238" t="str">
        <f t="shared" ca="1" si="30"/>
        <v/>
      </c>
      <c r="N238" t="str">
        <f t="shared" ca="1" si="26"/>
        <v/>
      </c>
    </row>
    <row r="239" spans="1:14" x14ac:dyDescent="0.25">
      <c r="A239">
        <f>A238+Tijdstap</f>
        <v>3555</v>
      </c>
      <c r="B239">
        <f t="shared" ca="1" si="25"/>
        <v>0.22312247410745034</v>
      </c>
      <c r="C239" s="12">
        <f t="shared" ca="1" si="27"/>
        <v>1</v>
      </c>
      <c r="D239" s="12">
        <f ca="1">IF(AND(C239=1,B239&lt;PRZ),1,0)</f>
        <v>1</v>
      </c>
      <c r="E239" s="12">
        <f ca="1">IF(AND(C239=1,D239=0,B239&lt;PRZ+PRO),1,0)</f>
        <v>0</v>
      </c>
      <c r="F239" s="12">
        <f ca="1">IF(AND(C239=2,B239&lt;PZR),1,0)</f>
        <v>0</v>
      </c>
      <c r="G239" s="12">
        <f ca="1">IF(AND(C239=2,F239=0,B239&lt;PZR+PZO),1,0)</f>
        <v>0</v>
      </c>
      <c r="H239" s="12">
        <f ca="1">IF(AND(C239=3,B239&lt;POR),1,0)</f>
        <v>0</v>
      </c>
      <c r="I239" s="12">
        <f ca="1">IF(AND(C239=3,H239=0,B239&lt;POR+POZ),1,0)</f>
        <v>0</v>
      </c>
      <c r="J239" s="12">
        <f t="shared" ca="1" si="28"/>
        <v>1</v>
      </c>
      <c r="K239">
        <f t="shared" ca="1" si="29"/>
        <v>2</v>
      </c>
      <c r="L239">
        <f ca="1">IF(K239=0,L238+Tijdstap,Tijdstap)</f>
        <v>15</v>
      </c>
      <c r="M239">
        <f t="shared" ca="1" si="30"/>
        <v>1</v>
      </c>
      <c r="N239">
        <f t="shared" ca="1" si="26"/>
        <v>105</v>
      </c>
    </row>
    <row r="240" spans="1:14" x14ac:dyDescent="0.25">
      <c r="A240">
        <f>A239+Tijdstap</f>
        <v>3570</v>
      </c>
      <c r="B240">
        <f t="shared" ca="1" si="25"/>
        <v>0.92898416124861227</v>
      </c>
      <c r="C240" s="12">
        <f t="shared" ca="1" si="27"/>
        <v>2</v>
      </c>
      <c r="D240" s="12">
        <f ca="1">IF(AND(C240=1,B240&lt;PRZ),1,0)</f>
        <v>0</v>
      </c>
      <c r="E240" s="12">
        <f ca="1">IF(AND(C240=1,D240=0,B240&lt;PRZ+PRO),1,0)</f>
        <v>0</v>
      </c>
      <c r="F240" s="12">
        <f ca="1">IF(AND(C240=2,B240&lt;PZR),1,0)</f>
        <v>0</v>
      </c>
      <c r="G240" s="12">
        <f ca="1">IF(AND(C240=2,F240=0,B240&lt;PZR+PZO),1,0)</f>
        <v>0</v>
      </c>
      <c r="H240" s="12">
        <f ca="1">IF(AND(C240=3,B240&lt;POR),1,0)</f>
        <v>0</v>
      </c>
      <c r="I240" s="12">
        <f ca="1">IF(AND(C240=3,H240=0,B240&lt;POR+POZ),1,0)</f>
        <v>0</v>
      </c>
      <c r="J240" s="12">
        <f t="shared" ca="1" si="28"/>
        <v>0</v>
      </c>
      <c r="K240">
        <f t="shared" ca="1" si="29"/>
        <v>0</v>
      </c>
      <c r="L240">
        <f ca="1">IF(K240=0,L239+Tijdstap,Tijdstap)</f>
        <v>30</v>
      </c>
      <c r="M240" t="str">
        <f t="shared" ca="1" si="30"/>
        <v/>
      </c>
      <c r="N240" t="str">
        <f t="shared" ca="1" si="26"/>
        <v/>
      </c>
    </row>
    <row r="241" spans="1:14" x14ac:dyDescent="0.25">
      <c r="A241">
        <f>A240+Tijdstap</f>
        <v>3585</v>
      </c>
      <c r="B241">
        <f t="shared" ca="1" si="25"/>
        <v>0.10411629596759175</v>
      </c>
      <c r="C241" s="12">
        <f t="shared" ca="1" si="27"/>
        <v>2</v>
      </c>
      <c r="D241" s="12">
        <f ca="1">IF(AND(C241=1,B241&lt;PRZ),1,0)</f>
        <v>0</v>
      </c>
      <c r="E241" s="12">
        <f ca="1">IF(AND(C241=1,D241=0,B241&lt;PRZ+PRO),1,0)</f>
        <v>0</v>
      </c>
      <c r="F241" s="12">
        <f ca="1">IF(AND(C241=2,B241&lt;PZR),1,0)</f>
        <v>1</v>
      </c>
      <c r="G241" s="12">
        <f ca="1">IF(AND(C241=2,F241=0,B241&lt;PZR+PZO),1,0)</f>
        <v>0</v>
      </c>
      <c r="H241" s="12">
        <f ca="1">IF(AND(C241=3,B241&lt;POR),1,0)</f>
        <v>0</v>
      </c>
      <c r="I241" s="12">
        <f ca="1">IF(AND(C241=3,H241=0,B241&lt;POR+POZ),1,0)</f>
        <v>0</v>
      </c>
      <c r="J241" s="12">
        <f t="shared" ca="1" si="28"/>
        <v>1</v>
      </c>
      <c r="K241">
        <f t="shared" ca="1" si="29"/>
        <v>1</v>
      </c>
      <c r="L241">
        <f ca="1">IF(K241=0,L240+Tijdstap,Tijdstap)</f>
        <v>15</v>
      </c>
      <c r="M241">
        <f t="shared" ca="1" si="30"/>
        <v>2</v>
      </c>
      <c r="N241">
        <f t="shared" ca="1" si="26"/>
        <v>30</v>
      </c>
    </row>
    <row r="242" spans="1:14" x14ac:dyDescent="0.25">
      <c r="A242">
        <f>A241+Tijdstap</f>
        <v>3600</v>
      </c>
      <c r="B242">
        <f t="shared" ca="1" si="25"/>
        <v>0.92212344979515737</v>
      </c>
      <c r="C242" s="12">
        <f t="shared" ca="1" si="27"/>
        <v>1</v>
      </c>
      <c r="D242" s="12">
        <f ca="1">IF(AND(C242=1,B242&lt;PRZ),1,0)</f>
        <v>0</v>
      </c>
      <c r="E242" s="12">
        <f ca="1">IF(AND(C242=1,D242=0,B242&lt;PRZ+PRO),1,0)</f>
        <v>0</v>
      </c>
      <c r="F242" s="12">
        <f ca="1">IF(AND(C242=2,B242&lt;PZR),1,0)</f>
        <v>0</v>
      </c>
      <c r="G242" s="12">
        <f ca="1">IF(AND(C242=2,F242=0,B242&lt;PZR+PZO),1,0)</f>
        <v>0</v>
      </c>
      <c r="H242" s="12">
        <f ca="1">IF(AND(C242=3,B242&lt;POR),1,0)</f>
        <v>0</v>
      </c>
      <c r="I242" s="12">
        <f ca="1">IF(AND(C242=3,H242=0,B242&lt;POR+POZ),1,0)</f>
        <v>0</v>
      </c>
      <c r="J242" s="12">
        <f t="shared" ca="1" si="28"/>
        <v>0</v>
      </c>
      <c r="K242">
        <f t="shared" ca="1" si="29"/>
        <v>0</v>
      </c>
      <c r="L242">
        <f ca="1">IF(K242=0,L241+Tijdstap,Tijdstap)</f>
        <v>30</v>
      </c>
      <c r="M242" t="str">
        <f t="shared" ca="1" si="30"/>
        <v/>
      </c>
      <c r="N242" t="str">
        <f t="shared" ca="1" si="26"/>
        <v/>
      </c>
    </row>
    <row r="243" spans="1:14" x14ac:dyDescent="0.25">
      <c r="A243">
        <f>A242+Tijdstap</f>
        <v>3615</v>
      </c>
      <c r="B243">
        <f t="shared" ca="1" si="25"/>
        <v>0.71944529513746303</v>
      </c>
      <c r="C243" s="12">
        <f t="shared" ca="1" si="27"/>
        <v>1</v>
      </c>
      <c r="D243" s="12">
        <f ca="1">IF(AND(C243=1,B243&lt;PRZ),1,0)</f>
        <v>0</v>
      </c>
      <c r="E243" s="12">
        <f ca="1">IF(AND(C243=1,D243=0,B243&lt;PRZ+PRO),1,0)</f>
        <v>0</v>
      </c>
      <c r="F243" s="12">
        <f ca="1">IF(AND(C243=2,B243&lt;PZR),1,0)</f>
        <v>0</v>
      </c>
      <c r="G243" s="12">
        <f ca="1">IF(AND(C243=2,F243=0,B243&lt;PZR+PZO),1,0)</f>
        <v>0</v>
      </c>
      <c r="H243" s="12">
        <f ca="1">IF(AND(C243=3,B243&lt;POR),1,0)</f>
        <v>0</v>
      </c>
      <c r="I243" s="12">
        <f ca="1">IF(AND(C243=3,H243=0,B243&lt;POR+POZ),1,0)</f>
        <v>0</v>
      </c>
      <c r="J243" s="12">
        <f t="shared" ca="1" si="28"/>
        <v>0</v>
      </c>
      <c r="K243">
        <f t="shared" ca="1" si="29"/>
        <v>0</v>
      </c>
      <c r="L243">
        <f ca="1">IF(K243=0,L242+Tijdstap,Tijdstap)</f>
        <v>45</v>
      </c>
      <c r="M243" t="str">
        <f t="shared" ca="1" si="30"/>
        <v/>
      </c>
      <c r="N243" t="str">
        <f t="shared" ca="1" si="26"/>
        <v/>
      </c>
    </row>
    <row r="244" spans="1:14" x14ac:dyDescent="0.25">
      <c r="A244">
        <f>A243+Tijdstap</f>
        <v>3630</v>
      </c>
      <c r="B244">
        <f t="shared" ca="1" si="25"/>
        <v>0.40189205608375145</v>
      </c>
      <c r="C244" s="12">
        <f t="shared" ca="1" si="27"/>
        <v>1</v>
      </c>
      <c r="D244" s="12">
        <f ca="1">IF(AND(C244=1,B244&lt;PRZ),1,0)</f>
        <v>0</v>
      </c>
      <c r="E244" s="12">
        <f ca="1">IF(AND(C244=1,D244=0,B244&lt;PRZ+PRO),1,0)</f>
        <v>0</v>
      </c>
      <c r="F244" s="12">
        <f ca="1">IF(AND(C244=2,B244&lt;PZR),1,0)</f>
        <v>0</v>
      </c>
      <c r="G244" s="12">
        <f ca="1">IF(AND(C244=2,F244=0,B244&lt;PZR+PZO),1,0)</f>
        <v>0</v>
      </c>
      <c r="H244" s="12">
        <f ca="1">IF(AND(C244=3,B244&lt;POR),1,0)</f>
        <v>0</v>
      </c>
      <c r="I244" s="12">
        <f ca="1">IF(AND(C244=3,H244=0,B244&lt;POR+POZ),1,0)</f>
        <v>0</v>
      </c>
      <c r="J244" s="12">
        <f t="shared" ca="1" si="28"/>
        <v>0</v>
      </c>
      <c r="K244">
        <f t="shared" ca="1" si="29"/>
        <v>0</v>
      </c>
      <c r="L244">
        <f ca="1">IF(K244=0,L243+Tijdstap,Tijdstap)</f>
        <v>60</v>
      </c>
      <c r="M244" t="str">
        <f t="shared" ca="1" si="30"/>
        <v/>
      </c>
      <c r="N244" t="str">
        <f t="shared" ca="1" si="26"/>
        <v/>
      </c>
    </row>
    <row r="245" spans="1:14" x14ac:dyDescent="0.25">
      <c r="A245">
        <f>A244+Tijdstap</f>
        <v>3645</v>
      </c>
      <c r="B245">
        <f t="shared" ca="1" si="25"/>
        <v>0.47703700968875995</v>
      </c>
      <c r="C245" s="12">
        <f t="shared" ca="1" si="27"/>
        <v>1</v>
      </c>
      <c r="D245" s="12">
        <f ca="1">IF(AND(C245=1,B245&lt;PRZ),1,0)</f>
        <v>0</v>
      </c>
      <c r="E245" s="12">
        <f ca="1">IF(AND(C245=1,D245=0,B245&lt;PRZ+PRO),1,0)</f>
        <v>0</v>
      </c>
      <c r="F245" s="12">
        <f ca="1">IF(AND(C245=2,B245&lt;PZR),1,0)</f>
        <v>0</v>
      </c>
      <c r="G245" s="12">
        <f ca="1">IF(AND(C245=2,F245=0,B245&lt;PZR+PZO),1,0)</f>
        <v>0</v>
      </c>
      <c r="H245" s="12">
        <f ca="1">IF(AND(C245=3,B245&lt;POR),1,0)</f>
        <v>0</v>
      </c>
      <c r="I245" s="12">
        <f ca="1">IF(AND(C245=3,H245=0,B245&lt;POR+POZ),1,0)</f>
        <v>0</v>
      </c>
      <c r="J245" s="12">
        <f t="shared" ca="1" si="28"/>
        <v>0</v>
      </c>
      <c r="K245">
        <f t="shared" ca="1" si="29"/>
        <v>0</v>
      </c>
      <c r="L245">
        <f ca="1">IF(K245=0,L244+Tijdstap,Tijdstap)</f>
        <v>75</v>
      </c>
      <c r="M245" t="str">
        <f t="shared" ca="1" si="30"/>
        <v/>
      </c>
      <c r="N245" t="str">
        <f t="shared" ca="1" si="26"/>
        <v/>
      </c>
    </row>
    <row r="246" spans="1:14" x14ac:dyDescent="0.25">
      <c r="A246">
        <f>A245+Tijdstap</f>
        <v>3660</v>
      </c>
      <c r="B246">
        <f t="shared" ca="1" si="25"/>
        <v>0.21464549082115236</v>
      </c>
      <c r="C246" s="12">
        <f t="shared" ca="1" si="27"/>
        <v>1</v>
      </c>
      <c r="D246" s="12">
        <f ca="1">IF(AND(C246=1,B246&lt;PRZ),1,0)</f>
        <v>1</v>
      </c>
      <c r="E246" s="12">
        <f ca="1">IF(AND(C246=1,D246=0,B246&lt;PRZ+PRO),1,0)</f>
        <v>0</v>
      </c>
      <c r="F246" s="12">
        <f ca="1">IF(AND(C246=2,B246&lt;PZR),1,0)</f>
        <v>0</v>
      </c>
      <c r="G246" s="12">
        <f ca="1">IF(AND(C246=2,F246=0,B246&lt;PZR+PZO),1,0)</f>
        <v>0</v>
      </c>
      <c r="H246" s="12">
        <f ca="1">IF(AND(C246=3,B246&lt;POR),1,0)</f>
        <v>0</v>
      </c>
      <c r="I246" s="12">
        <f ca="1">IF(AND(C246=3,H246=0,B246&lt;POR+POZ),1,0)</f>
        <v>0</v>
      </c>
      <c r="J246" s="12">
        <f t="shared" ca="1" si="28"/>
        <v>1</v>
      </c>
      <c r="K246">
        <f t="shared" ca="1" si="29"/>
        <v>2</v>
      </c>
      <c r="L246">
        <f ca="1">IF(K246=0,L245+Tijdstap,Tijdstap)</f>
        <v>15</v>
      </c>
      <c r="M246">
        <f t="shared" ca="1" si="30"/>
        <v>1</v>
      </c>
      <c r="N246">
        <f t="shared" ca="1" si="26"/>
        <v>75</v>
      </c>
    </row>
    <row r="247" spans="1:14" x14ac:dyDescent="0.25">
      <c r="A247">
        <f>A246+Tijdstap</f>
        <v>3675</v>
      </c>
      <c r="B247">
        <f t="shared" ca="1" si="25"/>
        <v>0.70515153060475277</v>
      </c>
      <c r="C247" s="12">
        <f t="shared" ca="1" si="27"/>
        <v>2</v>
      </c>
      <c r="D247" s="12">
        <f ca="1">IF(AND(C247=1,B247&lt;PRZ),1,0)</f>
        <v>0</v>
      </c>
      <c r="E247" s="12">
        <f ca="1">IF(AND(C247=1,D247=0,B247&lt;PRZ+PRO),1,0)</f>
        <v>0</v>
      </c>
      <c r="F247" s="12">
        <f ca="1">IF(AND(C247=2,B247&lt;PZR),1,0)</f>
        <v>0</v>
      </c>
      <c r="G247" s="12">
        <f ca="1">IF(AND(C247=2,F247=0,B247&lt;PZR+PZO),1,0)</f>
        <v>0</v>
      </c>
      <c r="H247" s="12">
        <f ca="1">IF(AND(C247=3,B247&lt;POR),1,0)</f>
        <v>0</v>
      </c>
      <c r="I247" s="12">
        <f ca="1">IF(AND(C247=3,H247=0,B247&lt;POR+POZ),1,0)</f>
        <v>0</v>
      </c>
      <c r="J247" s="12">
        <f t="shared" ca="1" si="28"/>
        <v>0</v>
      </c>
      <c r="K247">
        <f t="shared" ca="1" si="29"/>
        <v>0</v>
      </c>
      <c r="L247">
        <f ca="1">IF(K247=0,L246+Tijdstap,Tijdstap)</f>
        <v>30</v>
      </c>
      <c r="M247" t="str">
        <f t="shared" ca="1" si="30"/>
        <v/>
      </c>
      <c r="N247" t="str">
        <f t="shared" ca="1" si="26"/>
        <v/>
      </c>
    </row>
    <row r="248" spans="1:14" x14ac:dyDescent="0.25">
      <c r="A248">
        <f>A247+Tijdstap</f>
        <v>3690</v>
      </c>
      <c r="B248">
        <f t="shared" ca="1" si="25"/>
        <v>0.28601960397251147</v>
      </c>
      <c r="C248" s="12">
        <f t="shared" ca="1" si="27"/>
        <v>2</v>
      </c>
      <c r="D248" s="12">
        <f ca="1">IF(AND(C248=1,B248&lt;PRZ),1,0)</f>
        <v>0</v>
      </c>
      <c r="E248" s="12">
        <f ca="1">IF(AND(C248=1,D248=0,B248&lt;PRZ+PRO),1,0)</f>
        <v>0</v>
      </c>
      <c r="F248" s="12">
        <f ca="1">IF(AND(C248=2,B248&lt;PZR),1,0)</f>
        <v>1</v>
      </c>
      <c r="G248" s="12">
        <f ca="1">IF(AND(C248=2,F248=0,B248&lt;PZR+PZO),1,0)</f>
        <v>0</v>
      </c>
      <c r="H248" s="12">
        <f ca="1">IF(AND(C248=3,B248&lt;POR),1,0)</f>
        <v>0</v>
      </c>
      <c r="I248" s="12">
        <f ca="1">IF(AND(C248=3,H248=0,B248&lt;POR+POZ),1,0)</f>
        <v>0</v>
      </c>
      <c r="J248" s="12">
        <f t="shared" ca="1" si="28"/>
        <v>1</v>
      </c>
      <c r="K248">
        <f t="shared" ca="1" si="29"/>
        <v>1</v>
      </c>
      <c r="L248">
        <f ca="1">IF(K248=0,L247+Tijdstap,Tijdstap)</f>
        <v>15</v>
      </c>
      <c r="M248">
        <f t="shared" ca="1" si="30"/>
        <v>2</v>
      </c>
      <c r="N248">
        <f t="shared" ca="1" si="26"/>
        <v>30</v>
      </c>
    </row>
    <row r="249" spans="1:14" x14ac:dyDescent="0.25">
      <c r="A249">
        <f>A248+Tijdstap</f>
        <v>3705</v>
      </c>
      <c r="B249">
        <f t="shared" ca="1" si="25"/>
        <v>0.50869764743863921</v>
      </c>
      <c r="C249" s="12">
        <f t="shared" ca="1" si="27"/>
        <v>1</v>
      </c>
      <c r="D249" s="12">
        <f ca="1">IF(AND(C249=1,B249&lt;PRZ),1,0)</f>
        <v>0</v>
      </c>
      <c r="E249" s="12">
        <f ca="1">IF(AND(C249=1,D249=0,B249&lt;PRZ+PRO),1,0)</f>
        <v>0</v>
      </c>
      <c r="F249" s="12">
        <f ca="1">IF(AND(C249=2,B249&lt;PZR),1,0)</f>
        <v>0</v>
      </c>
      <c r="G249" s="12">
        <f ca="1">IF(AND(C249=2,F249=0,B249&lt;PZR+PZO),1,0)</f>
        <v>0</v>
      </c>
      <c r="H249" s="12">
        <f ca="1">IF(AND(C249=3,B249&lt;POR),1,0)</f>
        <v>0</v>
      </c>
      <c r="I249" s="12">
        <f ca="1">IF(AND(C249=3,H249=0,B249&lt;POR+POZ),1,0)</f>
        <v>0</v>
      </c>
      <c r="J249" s="12">
        <f t="shared" ca="1" si="28"/>
        <v>0</v>
      </c>
      <c r="K249">
        <f t="shared" ca="1" si="29"/>
        <v>0</v>
      </c>
      <c r="L249">
        <f ca="1">IF(K249=0,L248+Tijdstap,Tijdstap)</f>
        <v>30</v>
      </c>
      <c r="M249" t="str">
        <f t="shared" ca="1" si="30"/>
        <v/>
      </c>
      <c r="N249" t="str">
        <f t="shared" ca="1" si="26"/>
        <v/>
      </c>
    </row>
    <row r="250" spans="1:14" x14ac:dyDescent="0.25">
      <c r="A250">
        <f>A249+Tijdstap</f>
        <v>3720</v>
      </c>
      <c r="B250">
        <f t="shared" ca="1" si="25"/>
        <v>0.47747354621546612</v>
      </c>
      <c r="C250" s="12">
        <f t="shared" ca="1" si="27"/>
        <v>1</v>
      </c>
      <c r="D250" s="12">
        <f ca="1">IF(AND(C250=1,B250&lt;PRZ),1,0)</f>
        <v>0</v>
      </c>
      <c r="E250" s="12">
        <f ca="1">IF(AND(C250=1,D250=0,B250&lt;PRZ+PRO),1,0)</f>
        <v>0</v>
      </c>
      <c r="F250" s="12">
        <f ca="1">IF(AND(C250=2,B250&lt;PZR),1,0)</f>
        <v>0</v>
      </c>
      <c r="G250" s="12">
        <f ca="1">IF(AND(C250=2,F250=0,B250&lt;PZR+PZO),1,0)</f>
        <v>0</v>
      </c>
      <c r="H250" s="12">
        <f ca="1">IF(AND(C250=3,B250&lt;POR),1,0)</f>
        <v>0</v>
      </c>
      <c r="I250" s="12">
        <f ca="1">IF(AND(C250=3,H250=0,B250&lt;POR+POZ),1,0)</f>
        <v>0</v>
      </c>
      <c r="J250" s="12">
        <f t="shared" ca="1" si="28"/>
        <v>0</v>
      </c>
      <c r="K250">
        <f t="shared" ca="1" si="29"/>
        <v>0</v>
      </c>
      <c r="L250">
        <f ca="1">IF(K250=0,L249+Tijdstap,Tijdstap)</f>
        <v>45</v>
      </c>
      <c r="M250" t="str">
        <f t="shared" ca="1" si="30"/>
        <v/>
      </c>
      <c r="N250" t="str">
        <f t="shared" ca="1" si="26"/>
        <v/>
      </c>
    </row>
    <row r="251" spans="1:14" x14ac:dyDescent="0.25">
      <c r="A251">
        <f>A250+Tijdstap</f>
        <v>3735</v>
      </c>
      <c r="B251">
        <f t="shared" ca="1" si="25"/>
        <v>0.8193583406005972</v>
      </c>
      <c r="C251" s="12">
        <f t="shared" ca="1" si="27"/>
        <v>1</v>
      </c>
      <c r="D251" s="12">
        <f ca="1">IF(AND(C251=1,B251&lt;PRZ),1,0)</f>
        <v>0</v>
      </c>
      <c r="E251" s="12">
        <f ca="1">IF(AND(C251=1,D251=0,B251&lt;PRZ+PRO),1,0)</f>
        <v>0</v>
      </c>
      <c r="F251" s="12">
        <f ca="1">IF(AND(C251=2,B251&lt;PZR),1,0)</f>
        <v>0</v>
      </c>
      <c r="G251" s="12">
        <f ca="1">IF(AND(C251=2,F251=0,B251&lt;PZR+PZO),1,0)</f>
        <v>0</v>
      </c>
      <c r="H251" s="12">
        <f ca="1">IF(AND(C251=3,B251&lt;POR),1,0)</f>
        <v>0</v>
      </c>
      <c r="I251" s="12">
        <f ca="1">IF(AND(C251=3,H251=0,B251&lt;POR+POZ),1,0)</f>
        <v>0</v>
      </c>
      <c r="J251" s="12">
        <f t="shared" ca="1" si="28"/>
        <v>0</v>
      </c>
      <c r="K251">
        <f t="shared" ca="1" si="29"/>
        <v>0</v>
      </c>
      <c r="L251">
        <f ca="1">IF(K251=0,L250+Tijdstap,Tijdstap)</f>
        <v>60</v>
      </c>
      <c r="M251" t="str">
        <f t="shared" ca="1" si="30"/>
        <v/>
      </c>
      <c r="N251" t="str">
        <f t="shared" ca="1" si="26"/>
        <v/>
      </c>
    </row>
    <row r="252" spans="1:14" x14ac:dyDescent="0.25">
      <c r="A252">
        <f>A251+Tijdstap</f>
        <v>3750</v>
      </c>
      <c r="B252">
        <f t="shared" ca="1" si="25"/>
        <v>0.81167509305443464</v>
      </c>
      <c r="C252" s="12">
        <f t="shared" ca="1" si="27"/>
        <v>1</v>
      </c>
      <c r="D252" s="12">
        <f ca="1">IF(AND(C252=1,B252&lt;PRZ),1,0)</f>
        <v>0</v>
      </c>
      <c r="E252" s="12">
        <f ca="1">IF(AND(C252=1,D252=0,B252&lt;PRZ+PRO),1,0)</f>
        <v>0</v>
      </c>
      <c r="F252" s="12">
        <f ca="1">IF(AND(C252=2,B252&lt;PZR),1,0)</f>
        <v>0</v>
      </c>
      <c r="G252" s="12">
        <f ca="1">IF(AND(C252=2,F252=0,B252&lt;PZR+PZO),1,0)</f>
        <v>0</v>
      </c>
      <c r="H252" s="12">
        <f ca="1">IF(AND(C252=3,B252&lt;POR),1,0)</f>
        <v>0</v>
      </c>
      <c r="I252" s="12">
        <f ca="1">IF(AND(C252=3,H252=0,B252&lt;POR+POZ),1,0)</f>
        <v>0</v>
      </c>
      <c r="J252" s="12">
        <f t="shared" ca="1" si="28"/>
        <v>0</v>
      </c>
      <c r="K252">
        <f t="shared" ca="1" si="29"/>
        <v>0</v>
      </c>
      <c r="L252">
        <f ca="1">IF(K252=0,L251+Tijdstap,Tijdstap)</f>
        <v>75</v>
      </c>
      <c r="M252" t="str">
        <f t="shared" ca="1" si="30"/>
        <v/>
      </c>
      <c r="N252" t="str">
        <f t="shared" ca="1" si="26"/>
        <v/>
      </c>
    </row>
    <row r="253" spans="1:14" x14ac:dyDescent="0.25">
      <c r="A253">
        <f>A252+Tijdstap</f>
        <v>3765</v>
      </c>
      <c r="B253">
        <f t="shared" ca="1" si="25"/>
        <v>0.37035783236752584</v>
      </c>
      <c r="C253" s="12">
        <f t="shared" ca="1" si="27"/>
        <v>1</v>
      </c>
      <c r="D253" s="12">
        <f ca="1">IF(AND(C253=1,B253&lt;PRZ),1,0)</f>
        <v>0</v>
      </c>
      <c r="E253" s="12">
        <f ca="1">IF(AND(C253=1,D253=0,B253&lt;PRZ+PRO),1,0)</f>
        <v>1</v>
      </c>
      <c r="F253" s="12">
        <f ca="1">IF(AND(C253=2,B253&lt;PZR),1,0)</f>
        <v>0</v>
      </c>
      <c r="G253" s="12">
        <f ca="1">IF(AND(C253=2,F253=0,B253&lt;PZR+PZO),1,0)</f>
        <v>0</v>
      </c>
      <c r="H253" s="12">
        <f ca="1">IF(AND(C253=3,B253&lt;POR),1,0)</f>
        <v>0</v>
      </c>
      <c r="I253" s="12">
        <f ca="1">IF(AND(C253=3,H253=0,B253&lt;POR+POZ),1,0)</f>
        <v>0</v>
      </c>
      <c r="J253" s="12">
        <f t="shared" ca="1" si="28"/>
        <v>1</v>
      </c>
      <c r="K253">
        <f t="shared" ca="1" si="29"/>
        <v>3</v>
      </c>
      <c r="L253">
        <f ca="1">IF(K253=0,L252+Tijdstap,Tijdstap)</f>
        <v>15</v>
      </c>
      <c r="M253">
        <f t="shared" ca="1" si="30"/>
        <v>1</v>
      </c>
      <c r="N253">
        <f t="shared" ca="1" si="26"/>
        <v>75</v>
      </c>
    </row>
    <row r="254" spans="1:14" x14ac:dyDescent="0.25">
      <c r="A254">
        <f>A253+Tijdstap</f>
        <v>3780</v>
      </c>
      <c r="B254">
        <f t="shared" ca="1" si="25"/>
        <v>0.31462347615850861</v>
      </c>
      <c r="C254" s="12">
        <f t="shared" ca="1" si="27"/>
        <v>3</v>
      </c>
      <c r="D254" s="12">
        <f ca="1">IF(AND(C254=1,B254&lt;PRZ),1,0)</f>
        <v>0</v>
      </c>
      <c r="E254" s="12">
        <f ca="1">IF(AND(C254=1,D254=0,B254&lt;PRZ+PRO),1,0)</f>
        <v>0</v>
      </c>
      <c r="F254" s="12">
        <f ca="1">IF(AND(C254=2,B254&lt;PZR),1,0)</f>
        <v>0</v>
      </c>
      <c r="G254" s="12">
        <f ca="1">IF(AND(C254=2,F254=0,B254&lt;PZR+PZO),1,0)</f>
        <v>0</v>
      </c>
      <c r="H254" s="12">
        <f ca="1">IF(AND(C254=3,B254&lt;POR),1,0)</f>
        <v>0</v>
      </c>
      <c r="I254" s="12">
        <f ca="1">IF(AND(C254=3,H254=0,B254&lt;POR+POZ),1,0)</f>
        <v>1</v>
      </c>
      <c r="J254" s="12">
        <f t="shared" ca="1" si="28"/>
        <v>1</v>
      </c>
      <c r="K254">
        <f t="shared" ca="1" si="29"/>
        <v>2</v>
      </c>
      <c r="L254">
        <f ca="1">IF(K254=0,L253+Tijdstap,Tijdstap)</f>
        <v>15</v>
      </c>
      <c r="M254">
        <f t="shared" ca="1" si="30"/>
        <v>3</v>
      </c>
      <c r="N254">
        <f t="shared" ca="1" si="26"/>
        <v>15</v>
      </c>
    </row>
    <row r="255" spans="1:14" x14ac:dyDescent="0.25">
      <c r="A255">
        <f>A254+Tijdstap</f>
        <v>3795</v>
      </c>
      <c r="B255">
        <f t="shared" ca="1" si="25"/>
        <v>0.84604278913188891</v>
      </c>
      <c r="C255" s="12">
        <f t="shared" ca="1" si="27"/>
        <v>2</v>
      </c>
      <c r="D255" s="12">
        <f ca="1">IF(AND(C255=1,B255&lt;PRZ),1,0)</f>
        <v>0</v>
      </c>
      <c r="E255" s="12">
        <f ca="1">IF(AND(C255=1,D255=0,B255&lt;PRZ+PRO),1,0)</f>
        <v>0</v>
      </c>
      <c r="F255" s="12">
        <f ca="1">IF(AND(C255=2,B255&lt;PZR),1,0)</f>
        <v>0</v>
      </c>
      <c r="G255" s="12">
        <f ca="1">IF(AND(C255=2,F255=0,B255&lt;PZR+PZO),1,0)</f>
        <v>0</v>
      </c>
      <c r="H255" s="12">
        <f ca="1">IF(AND(C255=3,B255&lt;POR),1,0)</f>
        <v>0</v>
      </c>
      <c r="I255" s="12">
        <f ca="1">IF(AND(C255=3,H255=0,B255&lt;POR+POZ),1,0)</f>
        <v>0</v>
      </c>
      <c r="J255" s="12">
        <f t="shared" ca="1" si="28"/>
        <v>0</v>
      </c>
      <c r="K255">
        <f t="shared" ca="1" si="29"/>
        <v>0</v>
      </c>
      <c r="L255">
        <f ca="1">IF(K255=0,L254+Tijdstap,Tijdstap)</f>
        <v>30</v>
      </c>
      <c r="M255" t="str">
        <f t="shared" ca="1" si="30"/>
        <v/>
      </c>
      <c r="N255" t="str">
        <f t="shared" ca="1" si="26"/>
        <v/>
      </c>
    </row>
    <row r="256" spans="1:14" x14ac:dyDescent="0.25">
      <c r="A256">
        <f>A255+Tijdstap</f>
        <v>3810</v>
      </c>
      <c r="B256">
        <f t="shared" ca="1" si="25"/>
        <v>0.54022542354977521</v>
      </c>
      <c r="C256" s="12">
        <f t="shared" ca="1" si="27"/>
        <v>2</v>
      </c>
      <c r="D256" s="12">
        <f ca="1">IF(AND(C256=1,B256&lt;PRZ),1,0)</f>
        <v>0</v>
      </c>
      <c r="E256" s="12">
        <f ca="1">IF(AND(C256=1,D256=0,B256&lt;PRZ+PRO),1,0)</f>
        <v>0</v>
      </c>
      <c r="F256" s="12">
        <f ca="1">IF(AND(C256=2,B256&lt;PZR),1,0)</f>
        <v>0</v>
      </c>
      <c r="G256" s="12">
        <f ca="1">IF(AND(C256=2,F256=0,B256&lt;PZR+PZO),1,0)</f>
        <v>1</v>
      </c>
      <c r="H256" s="12">
        <f ca="1">IF(AND(C256=3,B256&lt;POR),1,0)</f>
        <v>0</v>
      </c>
      <c r="I256" s="12">
        <f ca="1">IF(AND(C256=3,H256=0,B256&lt;POR+POZ),1,0)</f>
        <v>0</v>
      </c>
      <c r="J256" s="12">
        <f t="shared" ca="1" si="28"/>
        <v>1</v>
      </c>
      <c r="K256">
        <f t="shared" ca="1" si="29"/>
        <v>3</v>
      </c>
      <c r="L256">
        <f ca="1">IF(K256=0,L255+Tijdstap,Tijdstap)</f>
        <v>15</v>
      </c>
      <c r="M256">
        <f t="shared" ca="1" si="30"/>
        <v>2</v>
      </c>
      <c r="N256">
        <f t="shared" ca="1" si="26"/>
        <v>30</v>
      </c>
    </row>
    <row r="257" spans="1:14" x14ac:dyDescent="0.25">
      <c r="A257">
        <f>A256+Tijdstap</f>
        <v>3825</v>
      </c>
      <c r="B257">
        <f t="shared" ca="1" si="25"/>
        <v>1.7477559123119102E-2</v>
      </c>
      <c r="C257" s="12">
        <f t="shared" ca="1" si="27"/>
        <v>3</v>
      </c>
      <c r="D257" s="12">
        <f ca="1">IF(AND(C257=1,B257&lt;PRZ),1,0)</f>
        <v>0</v>
      </c>
      <c r="E257" s="12">
        <f ca="1">IF(AND(C257=1,D257=0,B257&lt;PRZ+PRO),1,0)</f>
        <v>0</v>
      </c>
      <c r="F257" s="12">
        <f ca="1">IF(AND(C257=2,B257&lt;PZR),1,0)</f>
        <v>0</v>
      </c>
      <c r="G257" s="12">
        <f ca="1">IF(AND(C257=2,F257=0,B257&lt;PZR+PZO),1,0)</f>
        <v>0</v>
      </c>
      <c r="H257" s="12">
        <f ca="1">IF(AND(C257=3,B257&lt;POR),1,0)</f>
        <v>1</v>
      </c>
      <c r="I257" s="12">
        <f ca="1">IF(AND(C257=3,H257=0,B257&lt;POR+POZ),1,0)</f>
        <v>0</v>
      </c>
      <c r="J257" s="12">
        <f t="shared" ca="1" si="28"/>
        <v>1</v>
      </c>
      <c r="K257">
        <f t="shared" ca="1" si="29"/>
        <v>1</v>
      </c>
      <c r="L257">
        <f ca="1">IF(K257=0,L256+Tijdstap,Tijdstap)</f>
        <v>15</v>
      </c>
      <c r="M257">
        <f t="shared" ca="1" si="30"/>
        <v>3</v>
      </c>
      <c r="N257">
        <f t="shared" ca="1" si="26"/>
        <v>15</v>
      </c>
    </row>
    <row r="258" spans="1:14" x14ac:dyDescent="0.25">
      <c r="A258">
        <f>A257+Tijdstap</f>
        <v>3840</v>
      </c>
      <c r="B258">
        <f t="shared" ca="1" si="25"/>
        <v>0.67327050037749314</v>
      </c>
      <c r="C258" s="12">
        <f t="shared" ca="1" si="27"/>
        <v>1</v>
      </c>
      <c r="D258" s="12">
        <f ca="1">IF(AND(C258=1,B258&lt;PRZ),1,0)</f>
        <v>0</v>
      </c>
      <c r="E258" s="12">
        <f ca="1">IF(AND(C258=1,D258=0,B258&lt;PRZ+PRO),1,0)</f>
        <v>0</v>
      </c>
      <c r="F258" s="12">
        <f ca="1">IF(AND(C258=2,B258&lt;PZR),1,0)</f>
        <v>0</v>
      </c>
      <c r="G258" s="12">
        <f ca="1">IF(AND(C258=2,F258=0,B258&lt;PZR+PZO),1,0)</f>
        <v>0</v>
      </c>
      <c r="H258" s="12">
        <f ca="1">IF(AND(C258=3,B258&lt;POR),1,0)</f>
        <v>0</v>
      </c>
      <c r="I258" s="12">
        <f ca="1">IF(AND(C258=3,H258=0,B258&lt;POR+POZ),1,0)</f>
        <v>0</v>
      </c>
      <c r="J258" s="12">
        <f t="shared" ca="1" si="28"/>
        <v>0</v>
      </c>
      <c r="K258">
        <f t="shared" ca="1" si="29"/>
        <v>0</v>
      </c>
      <c r="L258">
        <f ca="1">IF(K258=0,L257+Tijdstap,Tijdstap)</f>
        <v>30</v>
      </c>
      <c r="M258" t="str">
        <f t="shared" ca="1" si="30"/>
        <v/>
      </c>
      <c r="N258" t="str">
        <f t="shared" ca="1" si="26"/>
        <v/>
      </c>
    </row>
    <row r="259" spans="1:14" x14ac:dyDescent="0.25">
      <c r="A259">
        <f>A258+Tijdstap</f>
        <v>3855</v>
      </c>
      <c r="B259">
        <f t="shared" ref="B259:B322" ca="1" si="31">RAND()</f>
        <v>0.66947684592102397</v>
      </c>
      <c r="C259" s="12">
        <f t="shared" ca="1" si="27"/>
        <v>1</v>
      </c>
      <c r="D259" s="12">
        <f ca="1">IF(AND(C259=1,B259&lt;PRZ),1,0)</f>
        <v>0</v>
      </c>
      <c r="E259" s="12">
        <f ca="1">IF(AND(C259=1,D259=0,B259&lt;PRZ+PRO),1,0)</f>
        <v>0</v>
      </c>
      <c r="F259" s="12">
        <f ca="1">IF(AND(C259=2,B259&lt;PZR),1,0)</f>
        <v>0</v>
      </c>
      <c r="G259" s="12">
        <f ca="1">IF(AND(C259=2,F259=0,B259&lt;PZR+PZO),1,0)</f>
        <v>0</v>
      </c>
      <c r="H259" s="12">
        <f ca="1">IF(AND(C259=3,B259&lt;POR),1,0)</f>
        <v>0</v>
      </c>
      <c r="I259" s="12">
        <f ca="1">IF(AND(C259=3,H259=0,B259&lt;POR+POZ),1,0)</f>
        <v>0</v>
      </c>
      <c r="J259" s="12">
        <f t="shared" ca="1" si="28"/>
        <v>0</v>
      </c>
      <c r="K259">
        <f t="shared" ca="1" si="29"/>
        <v>0</v>
      </c>
      <c r="L259">
        <f ca="1">IF(K259=0,L258+Tijdstap,Tijdstap)</f>
        <v>45</v>
      </c>
      <c r="M259" t="str">
        <f t="shared" ca="1" si="30"/>
        <v/>
      </c>
      <c r="N259" t="str">
        <f t="shared" ca="1" si="26"/>
        <v/>
      </c>
    </row>
    <row r="260" spans="1:14" x14ac:dyDescent="0.25">
      <c r="A260">
        <f>A259+Tijdstap</f>
        <v>3870</v>
      </c>
      <c r="B260">
        <f t="shared" ca="1" si="31"/>
        <v>0.95169669613149621</v>
      </c>
      <c r="C260" s="12">
        <f t="shared" ca="1" si="27"/>
        <v>1</v>
      </c>
      <c r="D260" s="12">
        <f ca="1">IF(AND(C260=1,B260&lt;PRZ),1,0)</f>
        <v>0</v>
      </c>
      <c r="E260" s="12">
        <f ca="1">IF(AND(C260=1,D260=0,B260&lt;PRZ+PRO),1,0)</f>
        <v>0</v>
      </c>
      <c r="F260" s="12">
        <f ca="1">IF(AND(C260=2,B260&lt;PZR),1,0)</f>
        <v>0</v>
      </c>
      <c r="G260" s="12">
        <f ca="1">IF(AND(C260=2,F260=0,B260&lt;PZR+PZO),1,0)</f>
        <v>0</v>
      </c>
      <c r="H260" s="12">
        <f ca="1">IF(AND(C260=3,B260&lt;POR),1,0)</f>
        <v>0</v>
      </c>
      <c r="I260" s="12">
        <f ca="1">IF(AND(C260=3,H260=0,B260&lt;POR+POZ),1,0)</f>
        <v>0</v>
      </c>
      <c r="J260" s="12">
        <f t="shared" ca="1" si="28"/>
        <v>0</v>
      </c>
      <c r="K260">
        <f t="shared" ca="1" si="29"/>
        <v>0</v>
      </c>
      <c r="L260">
        <f ca="1">IF(K260=0,L259+Tijdstap,Tijdstap)</f>
        <v>60</v>
      </c>
      <c r="M260" t="str">
        <f t="shared" ca="1" si="30"/>
        <v/>
      </c>
      <c r="N260" t="str">
        <f t="shared" ref="N260:N323" ca="1" si="32">IF(J260&lt;&gt;0,L259,"")</f>
        <v/>
      </c>
    </row>
    <row r="261" spans="1:14" x14ac:dyDescent="0.25">
      <c r="A261">
        <f>A260+Tijdstap</f>
        <v>3885</v>
      </c>
      <c r="B261">
        <f t="shared" ca="1" si="31"/>
        <v>0.1778876850231077</v>
      </c>
      <c r="C261" s="12">
        <f t="shared" ca="1" si="27"/>
        <v>1</v>
      </c>
      <c r="D261" s="12">
        <f ca="1">IF(AND(C261=1,B261&lt;PRZ),1,0)</f>
        <v>1</v>
      </c>
      <c r="E261" s="12">
        <f ca="1">IF(AND(C261=1,D261=0,B261&lt;PRZ+PRO),1,0)</f>
        <v>0</v>
      </c>
      <c r="F261" s="12">
        <f ca="1">IF(AND(C261=2,B261&lt;PZR),1,0)</f>
        <v>0</v>
      </c>
      <c r="G261" s="12">
        <f ca="1">IF(AND(C261=2,F261=0,B261&lt;PZR+PZO),1,0)</f>
        <v>0</v>
      </c>
      <c r="H261" s="12">
        <f ca="1">IF(AND(C261=3,B261&lt;POR),1,0)</f>
        <v>0</v>
      </c>
      <c r="I261" s="12">
        <f ca="1">IF(AND(C261=3,H261=0,B261&lt;POR+POZ),1,0)</f>
        <v>0</v>
      </c>
      <c r="J261" s="12">
        <f t="shared" ca="1" si="28"/>
        <v>1</v>
      </c>
      <c r="K261">
        <f t="shared" ca="1" si="29"/>
        <v>2</v>
      </c>
      <c r="L261">
        <f ca="1">IF(K261=0,L260+Tijdstap,Tijdstap)</f>
        <v>15</v>
      </c>
      <c r="M261">
        <f t="shared" ca="1" si="30"/>
        <v>1</v>
      </c>
      <c r="N261">
        <f t="shared" ca="1" si="32"/>
        <v>60</v>
      </c>
    </row>
    <row r="262" spans="1:14" x14ac:dyDescent="0.25">
      <c r="A262">
        <f>A261+Tijdstap</f>
        <v>3900</v>
      </c>
      <c r="B262">
        <f t="shared" ca="1" si="31"/>
        <v>8.1668508221533043E-2</v>
      </c>
      <c r="C262" s="12">
        <f t="shared" ca="1" si="27"/>
        <v>2</v>
      </c>
      <c r="D262" s="12">
        <f ca="1">IF(AND(C262=1,B262&lt;PRZ),1,0)</f>
        <v>0</v>
      </c>
      <c r="E262" s="12">
        <f ca="1">IF(AND(C262=1,D262=0,B262&lt;PRZ+PRO),1,0)</f>
        <v>0</v>
      </c>
      <c r="F262" s="12">
        <f ca="1">IF(AND(C262=2,B262&lt;PZR),1,0)</f>
        <v>1</v>
      </c>
      <c r="G262" s="12">
        <f ca="1">IF(AND(C262=2,F262=0,B262&lt;PZR+PZO),1,0)</f>
        <v>0</v>
      </c>
      <c r="H262" s="12">
        <f ca="1">IF(AND(C262=3,B262&lt;POR),1,0)</f>
        <v>0</v>
      </c>
      <c r="I262" s="12">
        <f ca="1">IF(AND(C262=3,H262=0,B262&lt;POR+POZ),1,0)</f>
        <v>0</v>
      </c>
      <c r="J262" s="12">
        <f t="shared" ca="1" si="28"/>
        <v>1</v>
      </c>
      <c r="K262">
        <f t="shared" ca="1" si="29"/>
        <v>1</v>
      </c>
      <c r="L262">
        <f ca="1">IF(K262=0,L261+Tijdstap,Tijdstap)</f>
        <v>15</v>
      </c>
      <c r="M262">
        <f t="shared" ca="1" si="30"/>
        <v>2</v>
      </c>
      <c r="N262">
        <f t="shared" ca="1" si="32"/>
        <v>15</v>
      </c>
    </row>
    <row r="263" spans="1:14" x14ac:dyDescent="0.25">
      <c r="A263">
        <f>A262+Tijdstap</f>
        <v>3915</v>
      </c>
      <c r="B263">
        <f t="shared" ca="1" si="31"/>
        <v>0.15917071212819855</v>
      </c>
      <c r="C263" s="12">
        <f t="shared" ca="1" si="27"/>
        <v>1</v>
      </c>
      <c r="D263" s="12">
        <f ca="1">IF(AND(C263=1,B263&lt;PRZ),1,0)</f>
        <v>1</v>
      </c>
      <c r="E263" s="12">
        <f ca="1">IF(AND(C263=1,D263=0,B263&lt;PRZ+PRO),1,0)</f>
        <v>0</v>
      </c>
      <c r="F263" s="12">
        <f ca="1">IF(AND(C263=2,B263&lt;PZR),1,0)</f>
        <v>0</v>
      </c>
      <c r="G263" s="12">
        <f ca="1">IF(AND(C263=2,F263=0,B263&lt;PZR+PZO),1,0)</f>
        <v>0</v>
      </c>
      <c r="H263" s="12">
        <f ca="1">IF(AND(C263=3,B263&lt;POR),1,0)</f>
        <v>0</v>
      </c>
      <c r="I263" s="12">
        <f ca="1">IF(AND(C263=3,H263=0,B263&lt;POR+POZ),1,0)</f>
        <v>0</v>
      </c>
      <c r="J263" s="12">
        <f t="shared" ca="1" si="28"/>
        <v>1</v>
      </c>
      <c r="K263">
        <f t="shared" ca="1" si="29"/>
        <v>2</v>
      </c>
      <c r="L263">
        <f ca="1">IF(K263=0,L262+Tijdstap,Tijdstap)</f>
        <v>15</v>
      </c>
      <c r="M263">
        <f t="shared" ca="1" si="30"/>
        <v>1</v>
      </c>
      <c r="N263">
        <f t="shared" ca="1" si="32"/>
        <v>15</v>
      </c>
    </row>
    <row r="264" spans="1:14" x14ac:dyDescent="0.25">
      <c r="A264">
        <f>A263+Tijdstap</f>
        <v>3930</v>
      </c>
      <c r="B264">
        <f t="shared" ca="1" si="31"/>
        <v>0.24261211830110219</v>
      </c>
      <c r="C264" s="12">
        <f t="shared" ca="1" si="27"/>
        <v>2</v>
      </c>
      <c r="D264" s="12">
        <f ca="1">IF(AND(C264=1,B264&lt;PRZ),1,0)</f>
        <v>0</v>
      </c>
      <c r="E264" s="12">
        <f ca="1">IF(AND(C264=1,D264=0,B264&lt;PRZ+PRO),1,0)</f>
        <v>0</v>
      </c>
      <c r="F264" s="12">
        <f ca="1">IF(AND(C264=2,B264&lt;PZR),1,0)</f>
        <v>1</v>
      </c>
      <c r="G264" s="12">
        <f ca="1">IF(AND(C264=2,F264=0,B264&lt;PZR+PZO),1,0)</f>
        <v>0</v>
      </c>
      <c r="H264" s="12">
        <f ca="1">IF(AND(C264=3,B264&lt;POR),1,0)</f>
        <v>0</v>
      </c>
      <c r="I264" s="12">
        <f ca="1">IF(AND(C264=3,H264=0,B264&lt;POR+POZ),1,0)</f>
        <v>0</v>
      </c>
      <c r="J264" s="12">
        <f t="shared" ca="1" si="28"/>
        <v>1</v>
      </c>
      <c r="K264">
        <f t="shared" ca="1" si="29"/>
        <v>1</v>
      </c>
      <c r="L264">
        <f ca="1">IF(K264=0,L263+Tijdstap,Tijdstap)</f>
        <v>15</v>
      </c>
      <c r="M264">
        <f t="shared" ca="1" si="30"/>
        <v>2</v>
      </c>
      <c r="N264">
        <f t="shared" ca="1" si="32"/>
        <v>15</v>
      </c>
    </row>
    <row r="265" spans="1:14" x14ac:dyDescent="0.25">
      <c r="A265">
        <f>A264+Tijdstap</f>
        <v>3945</v>
      </c>
      <c r="B265">
        <f t="shared" ca="1" si="31"/>
        <v>0.93029406465013453</v>
      </c>
      <c r="C265" s="12">
        <f t="shared" ca="1" si="27"/>
        <v>1</v>
      </c>
      <c r="D265" s="12">
        <f ca="1">IF(AND(C265=1,B265&lt;PRZ),1,0)</f>
        <v>0</v>
      </c>
      <c r="E265" s="12">
        <f ca="1">IF(AND(C265=1,D265=0,B265&lt;PRZ+PRO),1,0)</f>
        <v>0</v>
      </c>
      <c r="F265" s="12">
        <f ca="1">IF(AND(C265=2,B265&lt;PZR),1,0)</f>
        <v>0</v>
      </c>
      <c r="G265" s="12">
        <f ca="1">IF(AND(C265=2,F265=0,B265&lt;PZR+PZO),1,0)</f>
        <v>0</v>
      </c>
      <c r="H265" s="12">
        <f ca="1">IF(AND(C265=3,B265&lt;POR),1,0)</f>
        <v>0</v>
      </c>
      <c r="I265" s="12">
        <f ca="1">IF(AND(C265=3,H265=0,B265&lt;POR+POZ),1,0)</f>
        <v>0</v>
      </c>
      <c r="J265" s="12">
        <f t="shared" ca="1" si="28"/>
        <v>0</v>
      </c>
      <c r="K265">
        <f t="shared" ca="1" si="29"/>
        <v>0</v>
      </c>
      <c r="L265">
        <f ca="1">IF(K265=0,L264+Tijdstap,Tijdstap)</f>
        <v>30</v>
      </c>
      <c r="M265" t="str">
        <f t="shared" ca="1" si="30"/>
        <v/>
      </c>
      <c r="N265" t="str">
        <f t="shared" ca="1" si="32"/>
        <v/>
      </c>
    </row>
    <row r="266" spans="1:14" x14ac:dyDescent="0.25">
      <c r="A266">
        <f>A265+Tijdstap</f>
        <v>3960</v>
      </c>
      <c r="B266">
        <f t="shared" ca="1" si="31"/>
        <v>0.62464676521461593</v>
      </c>
      <c r="C266" s="12">
        <f t="shared" ca="1" si="27"/>
        <v>1</v>
      </c>
      <c r="D266" s="12">
        <f ca="1">IF(AND(C266=1,B266&lt;PRZ),1,0)</f>
        <v>0</v>
      </c>
      <c r="E266" s="12">
        <f ca="1">IF(AND(C266=1,D266=0,B266&lt;PRZ+PRO),1,0)</f>
        <v>0</v>
      </c>
      <c r="F266" s="12">
        <f ca="1">IF(AND(C266=2,B266&lt;PZR),1,0)</f>
        <v>0</v>
      </c>
      <c r="G266" s="12">
        <f ca="1">IF(AND(C266=2,F266=0,B266&lt;PZR+PZO),1,0)</f>
        <v>0</v>
      </c>
      <c r="H266" s="12">
        <f ca="1">IF(AND(C266=3,B266&lt;POR),1,0)</f>
        <v>0</v>
      </c>
      <c r="I266" s="12">
        <f ca="1">IF(AND(C266=3,H266=0,B266&lt;POR+POZ),1,0)</f>
        <v>0</v>
      </c>
      <c r="J266" s="12">
        <f t="shared" ca="1" si="28"/>
        <v>0</v>
      </c>
      <c r="K266">
        <f t="shared" ca="1" si="29"/>
        <v>0</v>
      </c>
      <c r="L266">
        <f ca="1">IF(K266=0,L265+Tijdstap,Tijdstap)</f>
        <v>45</v>
      </c>
      <c r="M266" t="str">
        <f t="shared" ca="1" si="30"/>
        <v/>
      </c>
      <c r="N266" t="str">
        <f t="shared" ca="1" si="32"/>
        <v/>
      </c>
    </row>
    <row r="267" spans="1:14" x14ac:dyDescent="0.25">
      <c r="A267">
        <f>A266+Tijdstap</f>
        <v>3975</v>
      </c>
      <c r="B267">
        <f t="shared" ca="1" si="31"/>
        <v>0.55065630600716542</v>
      </c>
      <c r="C267" s="12">
        <f t="shared" ca="1" si="27"/>
        <v>1</v>
      </c>
      <c r="D267" s="12">
        <f ca="1">IF(AND(C267=1,B267&lt;PRZ),1,0)</f>
        <v>0</v>
      </c>
      <c r="E267" s="12">
        <f ca="1">IF(AND(C267=1,D267=0,B267&lt;PRZ+PRO),1,0)</f>
        <v>0</v>
      </c>
      <c r="F267" s="12">
        <f ca="1">IF(AND(C267=2,B267&lt;PZR),1,0)</f>
        <v>0</v>
      </c>
      <c r="G267" s="12">
        <f ca="1">IF(AND(C267=2,F267=0,B267&lt;PZR+PZO),1,0)</f>
        <v>0</v>
      </c>
      <c r="H267" s="12">
        <f ca="1">IF(AND(C267=3,B267&lt;POR),1,0)</f>
        <v>0</v>
      </c>
      <c r="I267" s="12">
        <f ca="1">IF(AND(C267=3,H267=0,B267&lt;POR+POZ),1,0)</f>
        <v>0</v>
      </c>
      <c r="J267" s="12">
        <f t="shared" ca="1" si="28"/>
        <v>0</v>
      </c>
      <c r="K267">
        <f t="shared" ca="1" si="29"/>
        <v>0</v>
      </c>
      <c r="L267">
        <f ca="1">IF(K267=0,L266+Tijdstap,Tijdstap)</f>
        <v>60</v>
      </c>
      <c r="M267" t="str">
        <f t="shared" ca="1" si="30"/>
        <v/>
      </c>
      <c r="N267" t="str">
        <f t="shared" ca="1" si="32"/>
        <v/>
      </c>
    </row>
    <row r="268" spans="1:14" x14ac:dyDescent="0.25">
      <c r="A268">
        <f>A267+Tijdstap</f>
        <v>3990</v>
      </c>
      <c r="B268">
        <f t="shared" ca="1" si="31"/>
        <v>0.988782049707424</v>
      </c>
      <c r="C268" s="12">
        <f t="shared" ca="1" si="27"/>
        <v>1</v>
      </c>
      <c r="D268" s="12">
        <f ca="1">IF(AND(C268=1,B268&lt;PRZ),1,0)</f>
        <v>0</v>
      </c>
      <c r="E268" s="12">
        <f ca="1">IF(AND(C268=1,D268=0,B268&lt;PRZ+PRO),1,0)</f>
        <v>0</v>
      </c>
      <c r="F268" s="12">
        <f ca="1">IF(AND(C268=2,B268&lt;PZR),1,0)</f>
        <v>0</v>
      </c>
      <c r="G268" s="12">
        <f ca="1">IF(AND(C268=2,F268=0,B268&lt;PZR+PZO),1,0)</f>
        <v>0</v>
      </c>
      <c r="H268" s="12">
        <f ca="1">IF(AND(C268=3,B268&lt;POR),1,0)</f>
        <v>0</v>
      </c>
      <c r="I268" s="12">
        <f ca="1">IF(AND(C268=3,H268=0,B268&lt;POR+POZ),1,0)</f>
        <v>0</v>
      </c>
      <c r="J268" s="12">
        <f t="shared" ca="1" si="28"/>
        <v>0</v>
      </c>
      <c r="K268">
        <f t="shared" ca="1" si="29"/>
        <v>0</v>
      </c>
      <c r="L268">
        <f ca="1">IF(K268=0,L267+Tijdstap,Tijdstap)</f>
        <v>75</v>
      </c>
      <c r="M268" t="str">
        <f t="shared" ca="1" si="30"/>
        <v/>
      </c>
      <c r="N268" t="str">
        <f t="shared" ca="1" si="32"/>
        <v/>
      </c>
    </row>
    <row r="269" spans="1:14" x14ac:dyDescent="0.25">
      <c r="A269">
        <f>A268+Tijdstap</f>
        <v>4005</v>
      </c>
      <c r="B269">
        <f t="shared" ca="1" si="31"/>
        <v>0.61359533062533267</v>
      </c>
      <c r="C269" s="12">
        <f t="shared" ca="1" si="27"/>
        <v>1</v>
      </c>
      <c r="D269" s="12">
        <f ca="1">IF(AND(C269=1,B269&lt;PRZ),1,0)</f>
        <v>0</v>
      </c>
      <c r="E269" s="12">
        <f ca="1">IF(AND(C269=1,D269=0,B269&lt;PRZ+PRO),1,0)</f>
        <v>0</v>
      </c>
      <c r="F269" s="12">
        <f ca="1">IF(AND(C269=2,B269&lt;PZR),1,0)</f>
        <v>0</v>
      </c>
      <c r="G269" s="12">
        <f ca="1">IF(AND(C269=2,F269=0,B269&lt;PZR+PZO),1,0)</f>
        <v>0</v>
      </c>
      <c r="H269" s="12">
        <f ca="1">IF(AND(C269=3,B269&lt;POR),1,0)</f>
        <v>0</v>
      </c>
      <c r="I269" s="12">
        <f ca="1">IF(AND(C269=3,H269=0,B269&lt;POR+POZ),1,0)</f>
        <v>0</v>
      </c>
      <c r="J269" s="12">
        <f t="shared" ca="1" si="28"/>
        <v>0</v>
      </c>
      <c r="K269">
        <f t="shared" ca="1" si="29"/>
        <v>0</v>
      </c>
      <c r="L269">
        <f ca="1">IF(K269=0,L268+Tijdstap,Tijdstap)</f>
        <v>90</v>
      </c>
      <c r="M269" t="str">
        <f t="shared" ca="1" si="30"/>
        <v/>
      </c>
      <c r="N269" t="str">
        <f t="shared" ca="1" si="32"/>
        <v/>
      </c>
    </row>
    <row r="270" spans="1:14" x14ac:dyDescent="0.25">
      <c r="A270">
        <f>A269+Tijdstap</f>
        <v>4020</v>
      </c>
      <c r="B270">
        <f t="shared" ca="1" si="31"/>
        <v>0.25379768398347335</v>
      </c>
      <c r="C270" s="12">
        <f t="shared" ca="1" si="27"/>
        <v>1</v>
      </c>
      <c r="D270" s="12">
        <f ca="1">IF(AND(C270=1,B270&lt;PRZ),1,0)</f>
        <v>1</v>
      </c>
      <c r="E270" s="12">
        <f ca="1">IF(AND(C270=1,D270=0,B270&lt;PRZ+PRO),1,0)</f>
        <v>0</v>
      </c>
      <c r="F270" s="12">
        <f ca="1">IF(AND(C270=2,B270&lt;PZR),1,0)</f>
        <v>0</v>
      </c>
      <c r="G270" s="12">
        <f ca="1">IF(AND(C270=2,F270=0,B270&lt;PZR+PZO),1,0)</f>
        <v>0</v>
      </c>
      <c r="H270" s="12">
        <f ca="1">IF(AND(C270=3,B270&lt;POR),1,0)</f>
        <v>0</v>
      </c>
      <c r="I270" s="12">
        <f ca="1">IF(AND(C270=3,H270=0,B270&lt;POR+POZ),1,0)</f>
        <v>0</v>
      </c>
      <c r="J270" s="12">
        <f t="shared" ca="1" si="28"/>
        <v>1</v>
      </c>
      <c r="K270">
        <f t="shared" ca="1" si="29"/>
        <v>2</v>
      </c>
      <c r="L270">
        <f ca="1">IF(K270=0,L269+Tijdstap,Tijdstap)</f>
        <v>15</v>
      </c>
      <c r="M270">
        <f t="shared" ca="1" si="30"/>
        <v>1</v>
      </c>
      <c r="N270">
        <f t="shared" ca="1" si="32"/>
        <v>90</v>
      </c>
    </row>
    <row r="271" spans="1:14" x14ac:dyDescent="0.25">
      <c r="A271">
        <f>A270+Tijdstap</f>
        <v>4035</v>
      </c>
      <c r="B271">
        <f t="shared" ca="1" si="31"/>
        <v>0.83250708590284495</v>
      </c>
      <c r="C271" s="12">
        <f t="shared" ca="1" si="27"/>
        <v>2</v>
      </c>
      <c r="D271" s="12">
        <f ca="1">IF(AND(C271=1,B271&lt;PRZ),1,0)</f>
        <v>0</v>
      </c>
      <c r="E271" s="12">
        <f ca="1">IF(AND(C271=1,D271=0,B271&lt;PRZ+PRO),1,0)</f>
        <v>0</v>
      </c>
      <c r="F271" s="12">
        <f ca="1">IF(AND(C271=2,B271&lt;PZR),1,0)</f>
        <v>0</v>
      </c>
      <c r="G271" s="12">
        <f ca="1">IF(AND(C271=2,F271=0,B271&lt;PZR+PZO),1,0)</f>
        <v>0</v>
      </c>
      <c r="H271" s="12">
        <f ca="1">IF(AND(C271=3,B271&lt;POR),1,0)</f>
        <v>0</v>
      </c>
      <c r="I271" s="12">
        <f ca="1">IF(AND(C271=3,H271=0,B271&lt;POR+POZ),1,0)</f>
        <v>0</v>
      </c>
      <c r="J271" s="12">
        <f t="shared" ca="1" si="28"/>
        <v>0</v>
      </c>
      <c r="K271">
        <f t="shared" ca="1" si="29"/>
        <v>0</v>
      </c>
      <c r="L271">
        <f ca="1">IF(K271=0,L270+Tijdstap,Tijdstap)</f>
        <v>30</v>
      </c>
      <c r="M271" t="str">
        <f t="shared" ca="1" si="30"/>
        <v/>
      </c>
      <c r="N271" t="str">
        <f t="shared" ca="1" si="32"/>
        <v/>
      </c>
    </row>
    <row r="272" spans="1:14" x14ac:dyDescent="0.25">
      <c r="A272">
        <f>A271+Tijdstap</f>
        <v>4050</v>
      </c>
      <c r="B272">
        <f t="shared" ca="1" si="31"/>
        <v>0.64734206300459329</v>
      </c>
      <c r="C272" s="12">
        <f t="shared" ca="1" si="27"/>
        <v>2</v>
      </c>
      <c r="D272" s="12">
        <f ca="1">IF(AND(C272=1,B272&lt;PRZ),1,0)</f>
        <v>0</v>
      </c>
      <c r="E272" s="12">
        <f ca="1">IF(AND(C272=1,D272=0,B272&lt;PRZ+PRO),1,0)</f>
        <v>0</v>
      </c>
      <c r="F272" s="12">
        <f ca="1">IF(AND(C272=2,B272&lt;PZR),1,0)</f>
        <v>0</v>
      </c>
      <c r="G272" s="12">
        <f ca="1">IF(AND(C272=2,F272=0,B272&lt;PZR+PZO),1,0)</f>
        <v>0</v>
      </c>
      <c r="H272" s="12">
        <f ca="1">IF(AND(C272=3,B272&lt;POR),1,0)</f>
        <v>0</v>
      </c>
      <c r="I272" s="12">
        <f ca="1">IF(AND(C272=3,H272=0,B272&lt;POR+POZ),1,0)</f>
        <v>0</v>
      </c>
      <c r="J272" s="12">
        <f t="shared" ca="1" si="28"/>
        <v>0</v>
      </c>
      <c r="K272">
        <f t="shared" ca="1" si="29"/>
        <v>0</v>
      </c>
      <c r="L272">
        <f ca="1">IF(K272=0,L271+Tijdstap,Tijdstap)</f>
        <v>45</v>
      </c>
      <c r="M272" t="str">
        <f t="shared" ca="1" si="30"/>
        <v/>
      </c>
      <c r="N272" t="str">
        <f t="shared" ca="1" si="32"/>
        <v/>
      </c>
    </row>
    <row r="273" spans="1:14" x14ac:dyDescent="0.25">
      <c r="A273">
        <f>A272+Tijdstap</f>
        <v>4065</v>
      </c>
      <c r="B273">
        <f t="shared" ca="1" si="31"/>
        <v>0.57085777511257185</v>
      </c>
      <c r="C273" s="12">
        <f t="shared" ca="1" si="27"/>
        <v>2</v>
      </c>
      <c r="D273" s="12">
        <f ca="1">IF(AND(C273=1,B273&lt;PRZ),1,0)</f>
        <v>0</v>
      </c>
      <c r="E273" s="12">
        <f ca="1">IF(AND(C273=1,D273=0,B273&lt;PRZ+PRO),1,0)</f>
        <v>0</v>
      </c>
      <c r="F273" s="12">
        <f ca="1">IF(AND(C273=2,B273&lt;PZR),1,0)</f>
        <v>0</v>
      </c>
      <c r="G273" s="12">
        <f ca="1">IF(AND(C273=2,F273=0,B273&lt;PZR+PZO),1,0)</f>
        <v>1</v>
      </c>
      <c r="H273" s="12">
        <f ca="1">IF(AND(C273=3,B273&lt;POR),1,0)</f>
        <v>0</v>
      </c>
      <c r="I273" s="12">
        <f ca="1">IF(AND(C273=3,H273=0,B273&lt;POR+POZ),1,0)</f>
        <v>0</v>
      </c>
      <c r="J273" s="12">
        <f t="shared" ca="1" si="28"/>
        <v>1</v>
      </c>
      <c r="K273">
        <f t="shared" ca="1" si="29"/>
        <v>3</v>
      </c>
      <c r="L273">
        <f ca="1">IF(K273=0,L272+Tijdstap,Tijdstap)</f>
        <v>15</v>
      </c>
      <c r="M273">
        <f t="shared" ca="1" si="30"/>
        <v>2</v>
      </c>
      <c r="N273">
        <f t="shared" ca="1" si="32"/>
        <v>45</v>
      </c>
    </row>
    <row r="274" spans="1:14" x14ac:dyDescent="0.25">
      <c r="A274">
        <f>A273+Tijdstap</f>
        <v>4080</v>
      </c>
      <c r="B274">
        <f t="shared" ca="1" si="31"/>
        <v>7.7680444342047461E-2</v>
      </c>
      <c r="C274" s="12">
        <f t="shared" ca="1" si="27"/>
        <v>3</v>
      </c>
      <c r="D274" s="12">
        <f ca="1">IF(AND(C274=1,B274&lt;PRZ),1,0)</f>
        <v>0</v>
      </c>
      <c r="E274" s="12">
        <f ca="1">IF(AND(C274=1,D274=0,B274&lt;PRZ+PRO),1,0)</f>
        <v>0</v>
      </c>
      <c r="F274" s="12">
        <f ca="1">IF(AND(C274=2,B274&lt;PZR),1,0)</f>
        <v>0</v>
      </c>
      <c r="G274" s="12">
        <f ca="1">IF(AND(C274=2,F274=0,B274&lt;PZR+PZO),1,0)</f>
        <v>0</v>
      </c>
      <c r="H274" s="12">
        <f ca="1">IF(AND(C274=3,B274&lt;POR),1,0)</f>
        <v>1</v>
      </c>
      <c r="I274" s="12">
        <f ca="1">IF(AND(C274=3,H274=0,B274&lt;POR+POZ),1,0)</f>
        <v>0</v>
      </c>
      <c r="J274" s="12">
        <f t="shared" ca="1" si="28"/>
        <v>1</v>
      </c>
      <c r="K274">
        <f t="shared" ca="1" si="29"/>
        <v>1</v>
      </c>
      <c r="L274">
        <f ca="1">IF(K274=0,L273+Tijdstap,Tijdstap)</f>
        <v>15</v>
      </c>
      <c r="M274">
        <f t="shared" ca="1" si="30"/>
        <v>3</v>
      </c>
      <c r="N274">
        <f t="shared" ca="1" si="32"/>
        <v>15</v>
      </c>
    </row>
    <row r="275" spans="1:14" x14ac:dyDescent="0.25">
      <c r="A275">
        <f>A274+Tijdstap</f>
        <v>4095</v>
      </c>
      <c r="B275">
        <f t="shared" ca="1" si="31"/>
        <v>0.36380838813321859</v>
      </c>
      <c r="C275" s="12">
        <f t="shared" ca="1" si="27"/>
        <v>1</v>
      </c>
      <c r="D275" s="12">
        <f ca="1">IF(AND(C275=1,B275&lt;PRZ),1,0)</f>
        <v>0</v>
      </c>
      <c r="E275" s="12">
        <f ca="1">IF(AND(C275=1,D275=0,B275&lt;PRZ+PRO),1,0)</f>
        <v>1</v>
      </c>
      <c r="F275" s="12">
        <f ca="1">IF(AND(C275=2,B275&lt;PZR),1,0)</f>
        <v>0</v>
      </c>
      <c r="G275" s="12">
        <f ca="1">IF(AND(C275=2,F275=0,B275&lt;PZR+PZO),1,0)</f>
        <v>0</v>
      </c>
      <c r="H275" s="12">
        <f ca="1">IF(AND(C275=3,B275&lt;POR),1,0)</f>
        <v>0</v>
      </c>
      <c r="I275" s="12">
        <f ca="1">IF(AND(C275=3,H275=0,B275&lt;POR+POZ),1,0)</f>
        <v>0</v>
      </c>
      <c r="J275" s="12">
        <f t="shared" ca="1" si="28"/>
        <v>1</v>
      </c>
      <c r="K275">
        <f t="shared" ca="1" si="29"/>
        <v>3</v>
      </c>
      <c r="L275">
        <f ca="1">IF(K275=0,L274+Tijdstap,Tijdstap)</f>
        <v>15</v>
      </c>
      <c r="M275">
        <f t="shared" ca="1" si="30"/>
        <v>1</v>
      </c>
      <c r="N275">
        <f t="shared" ca="1" si="32"/>
        <v>15</v>
      </c>
    </row>
    <row r="276" spans="1:14" x14ac:dyDescent="0.25">
      <c r="A276">
        <f>A275+Tijdstap</f>
        <v>4110</v>
      </c>
      <c r="B276">
        <f t="shared" ca="1" si="31"/>
        <v>0.68482395648425831</v>
      </c>
      <c r="C276" s="12">
        <f t="shared" ca="1" si="27"/>
        <v>3</v>
      </c>
      <c r="D276" s="12">
        <f ca="1">IF(AND(C276=1,B276&lt;PRZ),1,0)</f>
        <v>0</v>
      </c>
      <c r="E276" s="12">
        <f ca="1">IF(AND(C276=1,D276=0,B276&lt;PRZ+PRO),1,0)</f>
        <v>0</v>
      </c>
      <c r="F276" s="12">
        <f ca="1">IF(AND(C276=2,B276&lt;PZR),1,0)</f>
        <v>0</v>
      </c>
      <c r="G276" s="12">
        <f ca="1">IF(AND(C276=2,F276=0,B276&lt;PZR+PZO),1,0)</f>
        <v>0</v>
      </c>
      <c r="H276" s="12">
        <f ca="1">IF(AND(C276=3,B276&lt;POR),1,0)</f>
        <v>0</v>
      </c>
      <c r="I276" s="12">
        <f ca="1">IF(AND(C276=3,H276=0,B276&lt;POR+POZ),1,0)</f>
        <v>1</v>
      </c>
      <c r="J276" s="12">
        <f t="shared" ca="1" si="28"/>
        <v>1</v>
      </c>
      <c r="K276">
        <f t="shared" ca="1" si="29"/>
        <v>2</v>
      </c>
      <c r="L276">
        <f ca="1">IF(K276=0,L275+Tijdstap,Tijdstap)</f>
        <v>15</v>
      </c>
      <c r="M276">
        <f t="shared" ca="1" si="30"/>
        <v>3</v>
      </c>
      <c r="N276">
        <f t="shared" ca="1" si="32"/>
        <v>15</v>
      </c>
    </row>
    <row r="277" spans="1:14" x14ac:dyDescent="0.25">
      <c r="A277">
        <f>A276+Tijdstap</f>
        <v>4125</v>
      </c>
      <c r="B277">
        <f t="shared" ca="1" si="31"/>
        <v>0.53594589961699468</v>
      </c>
      <c r="C277" s="12">
        <f t="shared" ca="1" si="27"/>
        <v>2</v>
      </c>
      <c r="D277" s="12">
        <f ca="1">IF(AND(C277=1,B277&lt;PRZ),1,0)</f>
        <v>0</v>
      </c>
      <c r="E277" s="12">
        <f ca="1">IF(AND(C277=1,D277=0,B277&lt;PRZ+PRO),1,0)</f>
        <v>0</v>
      </c>
      <c r="F277" s="12">
        <f ca="1">IF(AND(C277=2,B277&lt;PZR),1,0)</f>
        <v>0</v>
      </c>
      <c r="G277" s="12">
        <f ca="1">IF(AND(C277=2,F277=0,B277&lt;PZR+PZO),1,0)</f>
        <v>1</v>
      </c>
      <c r="H277" s="12">
        <f ca="1">IF(AND(C277=3,B277&lt;POR),1,0)</f>
        <v>0</v>
      </c>
      <c r="I277" s="12">
        <f ca="1">IF(AND(C277=3,H277=0,B277&lt;POR+POZ),1,0)</f>
        <v>0</v>
      </c>
      <c r="J277" s="12">
        <f t="shared" ca="1" si="28"/>
        <v>1</v>
      </c>
      <c r="K277">
        <f t="shared" ca="1" si="29"/>
        <v>3</v>
      </c>
      <c r="L277">
        <f ca="1">IF(K277=0,L276+Tijdstap,Tijdstap)</f>
        <v>15</v>
      </c>
      <c r="M277">
        <f t="shared" ca="1" si="30"/>
        <v>2</v>
      </c>
      <c r="N277">
        <f t="shared" ca="1" si="32"/>
        <v>15</v>
      </c>
    </row>
    <row r="278" spans="1:14" x14ac:dyDescent="0.25">
      <c r="A278">
        <f>A277+Tijdstap</f>
        <v>4140</v>
      </c>
      <c r="B278">
        <f t="shared" ca="1" si="31"/>
        <v>0.43262333662631702</v>
      </c>
      <c r="C278" s="12">
        <f t="shared" ca="1" si="27"/>
        <v>3</v>
      </c>
      <c r="D278" s="12">
        <f ca="1">IF(AND(C278=1,B278&lt;PRZ),1,0)</f>
        <v>0</v>
      </c>
      <c r="E278" s="12">
        <f ca="1">IF(AND(C278=1,D278=0,B278&lt;PRZ+PRO),1,0)</f>
        <v>0</v>
      </c>
      <c r="F278" s="12">
        <f ca="1">IF(AND(C278=2,B278&lt;PZR),1,0)</f>
        <v>0</v>
      </c>
      <c r="G278" s="12">
        <f ca="1">IF(AND(C278=2,F278=0,B278&lt;PZR+PZO),1,0)</f>
        <v>0</v>
      </c>
      <c r="H278" s="12">
        <f ca="1">IF(AND(C278=3,B278&lt;POR),1,0)</f>
        <v>0</v>
      </c>
      <c r="I278" s="12">
        <f ca="1">IF(AND(C278=3,H278=0,B278&lt;POR+POZ),1,0)</f>
        <v>1</v>
      </c>
      <c r="J278" s="12">
        <f t="shared" ca="1" si="28"/>
        <v>1</v>
      </c>
      <c r="K278">
        <f t="shared" ca="1" si="29"/>
        <v>2</v>
      </c>
      <c r="L278">
        <f ca="1">IF(K278=0,L277+Tijdstap,Tijdstap)</f>
        <v>15</v>
      </c>
      <c r="M278">
        <f t="shared" ca="1" si="30"/>
        <v>3</v>
      </c>
      <c r="N278">
        <f t="shared" ca="1" si="32"/>
        <v>15</v>
      </c>
    </row>
    <row r="279" spans="1:14" x14ac:dyDescent="0.25">
      <c r="A279">
        <f>A278+Tijdstap</f>
        <v>4155</v>
      </c>
      <c r="B279">
        <f t="shared" ca="1" si="31"/>
        <v>0.98311655622753735</v>
      </c>
      <c r="C279" s="12">
        <f t="shared" ca="1" si="27"/>
        <v>2</v>
      </c>
      <c r="D279" s="12">
        <f ca="1">IF(AND(C279=1,B279&lt;PRZ),1,0)</f>
        <v>0</v>
      </c>
      <c r="E279" s="12">
        <f ca="1">IF(AND(C279=1,D279=0,B279&lt;PRZ+PRO),1,0)</f>
        <v>0</v>
      </c>
      <c r="F279" s="12">
        <f ca="1">IF(AND(C279=2,B279&lt;PZR),1,0)</f>
        <v>0</v>
      </c>
      <c r="G279" s="12">
        <f ca="1">IF(AND(C279=2,F279=0,B279&lt;PZR+PZO),1,0)</f>
        <v>0</v>
      </c>
      <c r="H279" s="12">
        <f ca="1">IF(AND(C279=3,B279&lt;POR),1,0)</f>
        <v>0</v>
      </c>
      <c r="I279" s="12">
        <f ca="1">IF(AND(C279=3,H279=0,B279&lt;POR+POZ),1,0)</f>
        <v>0</v>
      </c>
      <c r="J279" s="12">
        <f t="shared" ca="1" si="28"/>
        <v>0</v>
      </c>
      <c r="K279">
        <f t="shared" ca="1" si="29"/>
        <v>0</v>
      </c>
      <c r="L279">
        <f ca="1">IF(K279=0,L278+Tijdstap,Tijdstap)</f>
        <v>30</v>
      </c>
      <c r="M279" t="str">
        <f t="shared" ca="1" si="30"/>
        <v/>
      </c>
      <c r="N279" t="str">
        <f t="shared" ca="1" si="32"/>
        <v/>
      </c>
    </row>
    <row r="280" spans="1:14" x14ac:dyDescent="0.25">
      <c r="A280">
        <f>A279+Tijdstap</f>
        <v>4170</v>
      </c>
      <c r="B280">
        <f t="shared" ca="1" si="31"/>
        <v>0.46595010677215387</v>
      </c>
      <c r="C280" s="12">
        <f t="shared" ref="C280:C343" ca="1" si="33">IF(K279&lt;&gt;0,K279,C279)</f>
        <v>2</v>
      </c>
      <c r="D280" s="12">
        <f ca="1">IF(AND(C280=1,B280&lt;PRZ),1,0)</f>
        <v>0</v>
      </c>
      <c r="E280" s="12">
        <f ca="1">IF(AND(C280=1,D280=0,B280&lt;PRZ+PRO),1,0)</f>
        <v>0</v>
      </c>
      <c r="F280" s="12">
        <f ca="1">IF(AND(C280=2,B280&lt;PZR),1,0)</f>
        <v>0</v>
      </c>
      <c r="G280" s="12">
        <f ca="1">IF(AND(C280=2,F280=0,B280&lt;PZR+PZO),1,0)</f>
        <v>1</v>
      </c>
      <c r="H280" s="12">
        <f ca="1">IF(AND(C280=3,B280&lt;POR),1,0)</f>
        <v>0</v>
      </c>
      <c r="I280" s="12">
        <f ca="1">IF(AND(C280=3,H280=0,B280&lt;POR+POZ),1,0)</f>
        <v>0</v>
      </c>
      <c r="J280" s="12">
        <f t="shared" ref="J280:J343" ca="1" si="34">SUM(D280:I280)</f>
        <v>1</v>
      </c>
      <c r="K280">
        <f t="shared" ref="K280:K343" ca="1" si="35">D280*2+E280*3+F280*1+G280*3+H280*1+I280*2</f>
        <v>3</v>
      </c>
      <c r="L280">
        <f ca="1">IF(K280=0,L279+Tijdstap,Tijdstap)</f>
        <v>15</v>
      </c>
      <c r="M280">
        <f t="shared" ref="M280:M343" ca="1" si="36">IF(K280&lt;&gt;0,C280,"")</f>
        <v>2</v>
      </c>
      <c r="N280">
        <f t="shared" ca="1" si="32"/>
        <v>30</v>
      </c>
    </row>
    <row r="281" spans="1:14" x14ac:dyDescent="0.25">
      <c r="A281">
        <f>A280+Tijdstap</f>
        <v>4185</v>
      </c>
      <c r="B281">
        <f t="shared" ca="1" si="31"/>
        <v>0.91986699410484385</v>
      </c>
      <c r="C281" s="12">
        <f t="shared" ca="1" si="33"/>
        <v>3</v>
      </c>
      <c r="D281" s="12">
        <f ca="1">IF(AND(C281=1,B281&lt;PRZ),1,0)</f>
        <v>0</v>
      </c>
      <c r="E281" s="12">
        <f ca="1">IF(AND(C281=1,D281=0,B281&lt;PRZ+PRO),1,0)</f>
        <v>0</v>
      </c>
      <c r="F281" s="12">
        <f ca="1">IF(AND(C281=2,B281&lt;PZR),1,0)</f>
        <v>0</v>
      </c>
      <c r="G281" s="12">
        <f ca="1">IF(AND(C281=2,F281=0,B281&lt;PZR+PZO),1,0)</f>
        <v>0</v>
      </c>
      <c r="H281" s="12">
        <f ca="1">IF(AND(C281=3,B281&lt;POR),1,0)</f>
        <v>0</v>
      </c>
      <c r="I281" s="12">
        <f ca="1">IF(AND(C281=3,H281=0,B281&lt;POR+POZ),1,0)</f>
        <v>1</v>
      </c>
      <c r="J281" s="12">
        <f t="shared" ca="1" si="34"/>
        <v>1</v>
      </c>
      <c r="K281">
        <f t="shared" ca="1" si="35"/>
        <v>2</v>
      </c>
      <c r="L281">
        <f ca="1">IF(K281=0,L280+Tijdstap,Tijdstap)</f>
        <v>15</v>
      </c>
      <c r="M281">
        <f t="shared" ca="1" si="36"/>
        <v>3</v>
      </c>
      <c r="N281">
        <f t="shared" ca="1" si="32"/>
        <v>15</v>
      </c>
    </row>
    <row r="282" spans="1:14" x14ac:dyDescent="0.25">
      <c r="A282">
        <f>A281+Tijdstap</f>
        <v>4200</v>
      </c>
      <c r="B282">
        <f t="shared" ca="1" si="31"/>
        <v>0.69489895476659824</v>
      </c>
      <c r="C282" s="12">
        <f t="shared" ca="1" si="33"/>
        <v>2</v>
      </c>
      <c r="D282" s="12">
        <f ca="1">IF(AND(C282=1,B282&lt;PRZ),1,0)</f>
        <v>0</v>
      </c>
      <c r="E282" s="12">
        <f ca="1">IF(AND(C282=1,D282=0,B282&lt;PRZ+PRO),1,0)</f>
        <v>0</v>
      </c>
      <c r="F282" s="12">
        <f ca="1">IF(AND(C282=2,B282&lt;PZR),1,0)</f>
        <v>0</v>
      </c>
      <c r="G282" s="12">
        <f ca="1">IF(AND(C282=2,F282=0,B282&lt;PZR+PZO),1,0)</f>
        <v>0</v>
      </c>
      <c r="H282" s="12">
        <f ca="1">IF(AND(C282=3,B282&lt;POR),1,0)</f>
        <v>0</v>
      </c>
      <c r="I282" s="12">
        <f ca="1">IF(AND(C282=3,H282=0,B282&lt;POR+POZ),1,0)</f>
        <v>0</v>
      </c>
      <c r="J282" s="12">
        <f t="shared" ca="1" si="34"/>
        <v>0</v>
      </c>
      <c r="K282">
        <f t="shared" ca="1" si="35"/>
        <v>0</v>
      </c>
      <c r="L282">
        <f ca="1">IF(K282=0,L281+Tijdstap,Tijdstap)</f>
        <v>30</v>
      </c>
      <c r="M282" t="str">
        <f t="shared" ca="1" si="36"/>
        <v/>
      </c>
      <c r="N282" t="str">
        <f t="shared" ca="1" si="32"/>
        <v/>
      </c>
    </row>
    <row r="283" spans="1:14" x14ac:dyDescent="0.25">
      <c r="A283">
        <f>A282+Tijdstap</f>
        <v>4215</v>
      </c>
      <c r="B283">
        <f t="shared" ca="1" si="31"/>
        <v>0.21226699571373919</v>
      </c>
      <c r="C283" s="12">
        <f t="shared" ca="1" si="33"/>
        <v>2</v>
      </c>
      <c r="D283" s="12">
        <f ca="1">IF(AND(C283=1,B283&lt;PRZ),1,0)</f>
        <v>0</v>
      </c>
      <c r="E283" s="12">
        <f ca="1">IF(AND(C283=1,D283=0,B283&lt;PRZ+PRO),1,0)</f>
        <v>0</v>
      </c>
      <c r="F283" s="12">
        <f ca="1">IF(AND(C283=2,B283&lt;PZR),1,0)</f>
        <v>1</v>
      </c>
      <c r="G283" s="12">
        <f ca="1">IF(AND(C283=2,F283=0,B283&lt;PZR+PZO),1,0)</f>
        <v>0</v>
      </c>
      <c r="H283" s="12">
        <f ca="1">IF(AND(C283=3,B283&lt;POR),1,0)</f>
        <v>0</v>
      </c>
      <c r="I283" s="12">
        <f ca="1">IF(AND(C283=3,H283=0,B283&lt;POR+POZ),1,0)</f>
        <v>0</v>
      </c>
      <c r="J283" s="12">
        <f t="shared" ca="1" si="34"/>
        <v>1</v>
      </c>
      <c r="K283">
        <f t="shared" ca="1" si="35"/>
        <v>1</v>
      </c>
      <c r="L283">
        <f ca="1">IF(K283=0,L282+Tijdstap,Tijdstap)</f>
        <v>15</v>
      </c>
      <c r="M283">
        <f t="shared" ca="1" si="36"/>
        <v>2</v>
      </c>
      <c r="N283">
        <f t="shared" ca="1" si="32"/>
        <v>30</v>
      </c>
    </row>
    <row r="284" spans="1:14" x14ac:dyDescent="0.25">
      <c r="A284">
        <f>A283+Tijdstap</f>
        <v>4230</v>
      </c>
      <c r="B284">
        <f t="shared" ca="1" si="31"/>
        <v>7.5631814965074762E-2</v>
      </c>
      <c r="C284" s="12">
        <f t="shared" ca="1" si="33"/>
        <v>1</v>
      </c>
      <c r="D284" s="12">
        <f ca="1">IF(AND(C284=1,B284&lt;PRZ),1,0)</f>
        <v>1</v>
      </c>
      <c r="E284" s="12">
        <f ca="1">IF(AND(C284=1,D284=0,B284&lt;PRZ+PRO),1,0)</f>
        <v>0</v>
      </c>
      <c r="F284" s="12">
        <f ca="1">IF(AND(C284=2,B284&lt;PZR),1,0)</f>
        <v>0</v>
      </c>
      <c r="G284" s="12">
        <f ca="1">IF(AND(C284=2,F284=0,B284&lt;PZR+PZO),1,0)</f>
        <v>0</v>
      </c>
      <c r="H284" s="12">
        <f ca="1">IF(AND(C284=3,B284&lt;POR),1,0)</f>
        <v>0</v>
      </c>
      <c r="I284" s="12">
        <f ca="1">IF(AND(C284=3,H284=0,B284&lt;POR+POZ),1,0)</f>
        <v>0</v>
      </c>
      <c r="J284" s="12">
        <f t="shared" ca="1" si="34"/>
        <v>1</v>
      </c>
      <c r="K284">
        <f t="shared" ca="1" si="35"/>
        <v>2</v>
      </c>
      <c r="L284">
        <f ca="1">IF(K284=0,L283+Tijdstap,Tijdstap)</f>
        <v>15</v>
      </c>
      <c r="M284">
        <f t="shared" ca="1" si="36"/>
        <v>1</v>
      </c>
      <c r="N284">
        <f t="shared" ca="1" si="32"/>
        <v>15</v>
      </c>
    </row>
    <row r="285" spans="1:14" x14ac:dyDescent="0.25">
      <c r="A285">
        <f>A284+Tijdstap</f>
        <v>4245</v>
      </c>
      <c r="B285">
        <f t="shared" ca="1" si="31"/>
        <v>0.58359224186317937</v>
      </c>
      <c r="C285" s="12">
        <f t="shared" ca="1" si="33"/>
        <v>2</v>
      </c>
      <c r="D285" s="12">
        <f ca="1">IF(AND(C285=1,B285&lt;PRZ),1,0)</f>
        <v>0</v>
      </c>
      <c r="E285" s="12">
        <f ca="1">IF(AND(C285=1,D285=0,B285&lt;PRZ+PRO),1,0)</f>
        <v>0</v>
      </c>
      <c r="F285" s="12">
        <f ca="1">IF(AND(C285=2,B285&lt;PZR),1,0)</f>
        <v>0</v>
      </c>
      <c r="G285" s="12">
        <f ca="1">IF(AND(C285=2,F285=0,B285&lt;PZR+PZO),1,0)</f>
        <v>1</v>
      </c>
      <c r="H285" s="12">
        <f ca="1">IF(AND(C285=3,B285&lt;POR),1,0)</f>
        <v>0</v>
      </c>
      <c r="I285" s="12">
        <f ca="1">IF(AND(C285=3,H285=0,B285&lt;POR+POZ),1,0)</f>
        <v>0</v>
      </c>
      <c r="J285" s="12">
        <f t="shared" ca="1" si="34"/>
        <v>1</v>
      </c>
      <c r="K285">
        <f t="shared" ca="1" si="35"/>
        <v>3</v>
      </c>
      <c r="L285">
        <f ca="1">IF(K285=0,L284+Tijdstap,Tijdstap)</f>
        <v>15</v>
      </c>
      <c r="M285">
        <f t="shared" ca="1" si="36"/>
        <v>2</v>
      </c>
      <c r="N285">
        <f t="shared" ca="1" si="32"/>
        <v>15</v>
      </c>
    </row>
    <row r="286" spans="1:14" x14ac:dyDescent="0.25">
      <c r="A286">
        <f>A285+Tijdstap</f>
        <v>4260</v>
      </c>
      <c r="B286">
        <f t="shared" ca="1" si="31"/>
        <v>0.22038702957781253</v>
      </c>
      <c r="C286" s="12">
        <f t="shared" ca="1" si="33"/>
        <v>3</v>
      </c>
      <c r="D286" s="12">
        <f ca="1">IF(AND(C286=1,B286&lt;PRZ),1,0)</f>
        <v>0</v>
      </c>
      <c r="E286" s="12">
        <f ca="1">IF(AND(C286=1,D286=0,B286&lt;PRZ+PRO),1,0)</f>
        <v>0</v>
      </c>
      <c r="F286" s="12">
        <f ca="1">IF(AND(C286=2,B286&lt;PZR),1,0)</f>
        <v>0</v>
      </c>
      <c r="G286" s="12">
        <f ca="1">IF(AND(C286=2,F286=0,B286&lt;PZR+PZO),1,0)</f>
        <v>0</v>
      </c>
      <c r="H286" s="12">
        <f ca="1">IF(AND(C286=3,B286&lt;POR),1,0)</f>
        <v>0</v>
      </c>
      <c r="I286" s="12">
        <f ca="1">IF(AND(C286=3,H286=0,B286&lt;POR+POZ),1,0)</f>
        <v>1</v>
      </c>
      <c r="J286" s="12">
        <f t="shared" ca="1" si="34"/>
        <v>1</v>
      </c>
      <c r="K286">
        <f t="shared" ca="1" si="35"/>
        <v>2</v>
      </c>
      <c r="L286">
        <f ca="1">IF(K286=0,L285+Tijdstap,Tijdstap)</f>
        <v>15</v>
      </c>
      <c r="M286">
        <f t="shared" ca="1" si="36"/>
        <v>3</v>
      </c>
      <c r="N286">
        <f t="shared" ca="1" si="32"/>
        <v>15</v>
      </c>
    </row>
    <row r="287" spans="1:14" x14ac:dyDescent="0.25">
      <c r="A287">
        <f>A286+Tijdstap</f>
        <v>4275</v>
      </c>
      <c r="B287">
        <f t="shared" ca="1" si="31"/>
        <v>0.18571784148043569</v>
      </c>
      <c r="C287" s="12">
        <f t="shared" ca="1" si="33"/>
        <v>2</v>
      </c>
      <c r="D287" s="12">
        <f ca="1">IF(AND(C287=1,B287&lt;PRZ),1,0)</f>
        <v>0</v>
      </c>
      <c r="E287" s="12">
        <f ca="1">IF(AND(C287=1,D287=0,B287&lt;PRZ+PRO),1,0)</f>
        <v>0</v>
      </c>
      <c r="F287" s="12">
        <f ca="1">IF(AND(C287=2,B287&lt;PZR),1,0)</f>
        <v>1</v>
      </c>
      <c r="G287" s="12">
        <f ca="1">IF(AND(C287=2,F287=0,B287&lt;PZR+PZO),1,0)</f>
        <v>0</v>
      </c>
      <c r="H287" s="12">
        <f ca="1">IF(AND(C287=3,B287&lt;POR),1,0)</f>
        <v>0</v>
      </c>
      <c r="I287" s="12">
        <f ca="1">IF(AND(C287=3,H287=0,B287&lt;POR+POZ),1,0)</f>
        <v>0</v>
      </c>
      <c r="J287" s="12">
        <f t="shared" ca="1" si="34"/>
        <v>1</v>
      </c>
      <c r="K287">
        <f t="shared" ca="1" si="35"/>
        <v>1</v>
      </c>
      <c r="L287">
        <f ca="1">IF(K287=0,L286+Tijdstap,Tijdstap)</f>
        <v>15</v>
      </c>
      <c r="M287">
        <f t="shared" ca="1" si="36"/>
        <v>2</v>
      </c>
      <c r="N287">
        <f t="shared" ca="1" si="32"/>
        <v>15</v>
      </c>
    </row>
    <row r="288" spans="1:14" x14ac:dyDescent="0.25">
      <c r="A288">
        <f>A287+Tijdstap</f>
        <v>4290</v>
      </c>
      <c r="B288">
        <f t="shared" ca="1" si="31"/>
        <v>9.4155050962145603E-2</v>
      </c>
      <c r="C288" s="12">
        <f t="shared" ca="1" si="33"/>
        <v>1</v>
      </c>
      <c r="D288" s="12">
        <f ca="1">IF(AND(C288=1,B288&lt;PRZ),1,0)</f>
        <v>1</v>
      </c>
      <c r="E288" s="12">
        <f ca="1">IF(AND(C288=1,D288=0,B288&lt;PRZ+PRO),1,0)</f>
        <v>0</v>
      </c>
      <c r="F288" s="12">
        <f ca="1">IF(AND(C288=2,B288&lt;PZR),1,0)</f>
        <v>0</v>
      </c>
      <c r="G288" s="12">
        <f ca="1">IF(AND(C288=2,F288=0,B288&lt;PZR+PZO),1,0)</f>
        <v>0</v>
      </c>
      <c r="H288" s="12">
        <f ca="1">IF(AND(C288=3,B288&lt;POR),1,0)</f>
        <v>0</v>
      </c>
      <c r="I288" s="12">
        <f ca="1">IF(AND(C288=3,H288=0,B288&lt;POR+POZ),1,0)</f>
        <v>0</v>
      </c>
      <c r="J288" s="12">
        <f t="shared" ca="1" si="34"/>
        <v>1</v>
      </c>
      <c r="K288">
        <f t="shared" ca="1" si="35"/>
        <v>2</v>
      </c>
      <c r="L288">
        <f ca="1">IF(K288=0,L287+Tijdstap,Tijdstap)</f>
        <v>15</v>
      </c>
      <c r="M288">
        <f t="shared" ca="1" si="36"/>
        <v>1</v>
      </c>
      <c r="N288">
        <f t="shared" ca="1" si="32"/>
        <v>15</v>
      </c>
    </row>
    <row r="289" spans="1:14" x14ac:dyDescent="0.25">
      <c r="A289">
        <f>A288+Tijdstap</f>
        <v>4305</v>
      </c>
      <c r="B289">
        <f t="shared" ca="1" si="31"/>
        <v>0.29444338410634496</v>
      </c>
      <c r="C289" s="12">
        <f t="shared" ca="1" si="33"/>
        <v>2</v>
      </c>
      <c r="D289" s="12">
        <f ca="1">IF(AND(C289=1,B289&lt;PRZ),1,0)</f>
        <v>0</v>
      </c>
      <c r="E289" s="12">
        <f ca="1">IF(AND(C289=1,D289=0,B289&lt;PRZ+PRO),1,0)</f>
        <v>0</v>
      </c>
      <c r="F289" s="12">
        <f ca="1">IF(AND(C289=2,B289&lt;PZR),1,0)</f>
        <v>1</v>
      </c>
      <c r="G289" s="12">
        <f ca="1">IF(AND(C289=2,F289=0,B289&lt;PZR+PZO),1,0)</f>
        <v>0</v>
      </c>
      <c r="H289" s="12">
        <f ca="1">IF(AND(C289=3,B289&lt;POR),1,0)</f>
        <v>0</v>
      </c>
      <c r="I289" s="12">
        <f ca="1">IF(AND(C289=3,H289=0,B289&lt;POR+POZ),1,0)</f>
        <v>0</v>
      </c>
      <c r="J289" s="12">
        <f t="shared" ca="1" si="34"/>
        <v>1</v>
      </c>
      <c r="K289">
        <f t="shared" ca="1" si="35"/>
        <v>1</v>
      </c>
      <c r="L289">
        <f ca="1">IF(K289=0,L288+Tijdstap,Tijdstap)</f>
        <v>15</v>
      </c>
      <c r="M289">
        <f t="shared" ca="1" si="36"/>
        <v>2</v>
      </c>
      <c r="N289">
        <f t="shared" ca="1" si="32"/>
        <v>15</v>
      </c>
    </row>
    <row r="290" spans="1:14" x14ac:dyDescent="0.25">
      <c r="A290">
        <f>A289+Tijdstap</f>
        <v>4320</v>
      </c>
      <c r="B290">
        <f t="shared" ca="1" si="31"/>
        <v>0.64889146029923861</v>
      </c>
      <c r="C290" s="12">
        <f t="shared" ca="1" si="33"/>
        <v>1</v>
      </c>
      <c r="D290" s="12">
        <f ca="1">IF(AND(C290=1,B290&lt;PRZ),1,0)</f>
        <v>0</v>
      </c>
      <c r="E290" s="12">
        <f ca="1">IF(AND(C290=1,D290=0,B290&lt;PRZ+PRO),1,0)</f>
        <v>0</v>
      </c>
      <c r="F290" s="12">
        <f ca="1">IF(AND(C290=2,B290&lt;PZR),1,0)</f>
        <v>0</v>
      </c>
      <c r="G290" s="12">
        <f ca="1">IF(AND(C290=2,F290=0,B290&lt;PZR+PZO),1,0)</f>
        <v>0</v>
      </c>
      <c r="H290" s="12">
        <f ca="1">IF(AND(C290=3,B290&lt;POR),1,0)</f>
        <v>0</v>
      </c>
      <c r="I290" s="12">
        <f ca="1">IF(AND(C290=3,H290=0,B290&lt;POR+POZ),1,0)</f>
        <v>0</v>
      </c>
      <c r="J290" s="12">
        <f t="shared" ca="1" si="34"/>
        <v>0</v>
      </c>
      <c r="K290">
        <f t="shared" ca="1" si="35"/>
        <v>0</v>
      </c>
      <c r="L290">
        <f ca="1">IF(K290=0,L289+Tijdstap,Tijdstap)</f>
        <v>30</v>
      </c>
      <c r="M290" t="str">
        <f t="shared" ca="1" si="36"/>
        <v/>
      </c>
      <c r="N290" t="str">
        <f t="shared" ca="1" si="32"/>
        <v/>
      </c>
    </row>
    <row r="291" spans="1:14" x14ac:dyDescent="0.25">
      <c r="A291">
        <f>A290+Tijdstap</f>
        <v>4335</v>
      </c>
      <c r="B291">
        <f t="shared" ca="1" si="31"/>
        <v>0.81409623396230568</v>
      </c>
      <c r="C291" s="12">
        <f t="shared" ca="1" si="33"/>
        <v>1</v>
      </c>
      <c r="D291" s="12">
        <f ca="1">IF(AND(C291=1,B291&lt;PRZ),1,0)</f>
        <v>0</v>
      </c>
      <c r="E291" s="12">
        <f ca="1">IF(AND(C291=1,D291=0,B291&lt;PRZ+PRO),1,0)</f>
        <v>0</v>
      </c>
      <c r="F291" s="12">
        <f ca="1">IF(AND(C291=2,B291&lt;PZR),1,0)</f>
        <v>0</v>
      </c>
      <c r="G291" s="12">
        <f ca="1">IF(AND(C291=2,F291=0,B291&lt;PZR+PZO),1,0)</f>
        <v>0</v>
      </c>
      <c r="H291" s="12">
        <f ca="1">IF(AND(C291=3,B291&lt;POR),1,0)</f>
        <v>0</v>
      </c>
      <c r="I291" s="12">
        <f ca="1">IF(AND(C291=3,H291=0,B291&lt;POR+POZ),1,0)</f>
        <v>0</v>
      </c>
      <c r="J291" s="12">
        <f t="shared" ca="1" si="34"/>
        <v>0</v>
      </c>
      <c r="K291">
        <f t="shared" ca="1" si="35"/>
        <v>0</v>
      </c>
      <c r="L291">
        <f ca="1">IF(K291=0,L290+Tijdstap,Tijdstap)</f>
        <v>45</v>
      </c>
      <c r="M291" t="str">
        <f t="shared" ca="1" si="36"/>
        <v/>
      </c>
      <c r="N291" t="str">
        <f t="shared" ca="1" si="32"/>
        <v/>
      </c>
    </row>
    <row r="292" spans="1:14" x14ac:dyDescent="0.25">
      <c r="A292">
        <f>A291+Tijdstap</f>
        <v>4350</v>
      </c>
      <c r="B292">
        <f t="shared" ca="1" si="31"/>
        <v>0.18115348478763904</v>
      </c>
      <c r="C292" s="12">
        <f t="shared" ca="1" si="33"/>
        <v>1</v>
      </c>
      <c r="D292" s="12">
        <f ca="1">IF(AND(C292=1,B292&lt;PRZ),1,0)</f>
        <v>1</v>
      </c>
      <c r="E292" s="12">
        <f ca="1">IF(AND(C292=1,D292=0,B292&lt;PRZ+PRO),1,0)</f>
        <v>0</v>
      </c>
      <c r="F292" s="12">
        <f ca="1">IF(AND(C292=2,B292&lt;PZR),1,0)</f>
        <v>0</v>
      </c>
      <c r="G292" s="12">
        <f ca="1">IF(AND(C292=2,F292=0,B292&lt;PZR+PZO),1,0)</f>
        <v>0</v>
      </c>
      <c r="H292" s="12">
        <f ca="1">IF(AND(C292=3,B292&lt;POR),1,0)</f>
        <v>0</v>
      </c>
      <c r="I292" s="12">
        <f ca="1">IF(AND(C292=3,H292=0,B292&lt;POR+POZ),1,0)</f>
        <v>0</v>
      </c>
      <c r="J292" s="12">
        <f t="shared" ca="1" si="34"/>
        <v>1</v>
      </c>
      <c r="K292">
        <f t="shared" ca="1" si="35"/>
        <v>2</v>
      </c>
      <c r="L292">
        <f ca="1">IF(K292=0,L291+Tijdstap,Tijdstap)</f>
        <v>15</v>
      </c>
      <c r="M292">
        <f t="shared" ca="1" si="36"/>
        <v>1</v>
      </c>
      <c r="N292">
        <f t="shared" ca="1" si="32"/>
        <v>45</v>
      </c>
    </row>
    <row r="293" spans="1:14" x14ac:dyDescent="0.25">
      <c r="A293">
        <f>A292+Tijdstap</f>
        <v>4365</v>
      </c>
      <c r="B293">
        <f t="shared" ca="1" si="31"/>
        <v>0.23840258011598858</v>
      </c>
      <c r="C293" s="12">
        <f t="shared" ca="1" si="33"/>
        <v>2</v>
      </c>
      <c r="D293" s="12">
        <f ca="1">IF(AND(C293=1,B293&lt;PRZ),1,0)</f>
        <v>0</v>
      </c>
      <c r="E293" s="12">
        <f ca="1">IF(AND(C293=1,D293=0,B293&lt;PRZ+PRO),1,0)</f>
        <v>0</v>
      </c>
      <c r="F293" s="12">
        <f ca="1">IF(AND(C293=2,B293&lt;PZR),1,0)</f>
        <v>1</v>
      </c>
      <c r="G293" s="12">
        <f ca="1">IF(AND(C293=2,F293=0,B293&lt;PZR+PZO),1,0)</f>
        <v>0</v>
      </c>
      <c r="H293" s="12">
        <f ca="1">IF(AND(C293=3,B293&lt;POR),1,0)</f>
        <v>0</v>
      </c>
      <c r="I293" s="12">
        <f ca="1">IF(AND(C293=3,H293=0,B293&lt;POR+POZ),1,0)</f>
        <v>0</v>
      </c>
      <c r="J293" s="12">
        <f t="shared" ca="1" si="34"/>
        <v>1</v>
      </c>
      <c r="K293">
        <f t="shared" ca="1" si="35"/>
        <v>1</v>
      </c>
      <c r="L293">
        <f ca="1">IF(K293=0,L292+Tijdstap,Tijdstap)</f>
        <v>15</v>
      </c>
      <c r="M293">
        <f t="shared" ca="1" si="36"/>
        <v>2</v>
      </c>
      <c r="N293">
        <f t="shared" ca="1" si="32"/>
        <v>15</v>
      </c>
    </row>
    <row r="294" spans="1:14" x14ac:dyDescent="0.25">
      <c r="A294">
        <f>A293+Tijdstap</f>
        <v>4380</v>
      </c>
      <c r="B294">
        <f t="shared" ca="1" si="31"/>
        <v>0.2494878951786077</v>
      </c>
      <c r="C294" s="12">
        <f t="shared" ca="1" si="33"/>
        <v>1</v>
      </c>
      <c r="D294" s="12">
        <f ca="1">IF(AND(C294=1,B294&lt;PRZ),1,0)</f>
        <v>1</v>
      </c>
      <c r="E294" s="12">
        <f ca="1">IF(AND(C294=1,D294=0,B294&lt;PRZ+PRO),1,0)</f>
        <v>0</v>
      </c>
      <c r="F294" s="12">
        <f ca="1">IF(AND(C294=2,B294&lt;PZR),1,0)</f>
        <v>0</v>
      </c>
      <c r="G294" s="12">
        <f ca="1">IF(AND(C294=2,F294=0,B294&lt;PZR+PZO),1,0)</f>
        <v>0</v>
      </c>
      <c r="H294" s="12">
        <f ca="1">IF(AND(C294=3,B294&lt;POR),1,0)</f>
        <v>0</v>
      </c>
      <c r="I294" s="12">
        <f ca="1">IF(AND(C294=3,H294=0,B294&lt;POR+POZ),1,0)</f>
        <v>0</v>
      </c>
      <c r="J294" s="12">
        <f t="shared" ca="1" si="34"/>
        <v>1</v>
      </c>
      <c r="K294">
        <f t="shared" ca="1" si="35"/>
        <v>2</v>
      </c>
      <c r="L294">
        <f ca="1">IF(K294=0,L293+Tijdstap,Tijdstap)</f>
        <v>15</v>
      </c>
      <c r="M294">
        <f t="shared" ca="1" si="36"/>
        <v>1</v>
      </c>
      <c r="N294">
        <f t="shared" ca="1" si="32"/>
        <v>15</v>
      </c>
    </row>
    <row r="295" spans="1:14" x14ac:dyDescent="0.25">
      <c r="A295">
        <f>A294+Tijdstap</f>
        <v>4395</v>
      </c>
      <c r="B295">
        <f t="shared" ca="1" si="31"/>
        <v>0.99372216274308645</v>
      </c>
      <c r="C295" s="12">
        <f t="shared" ca="1" si="33"/>
        <v>2</v>
      </c>
      <c r="D295" s="12">
        <f ca="1">IF(AND(C295=1,B295&lt;PRZ),1,0)</f>
        <v>0</v>
      </c>
      <c r="E295" s="12">
        <f ca="1">IF(AND(C295=1,D295=0,B295&lt;PRZ+PRO),1,0)</f>
        <v>0</v>
      </c>
      <c r="F295" s="12">
        <f ca="1">IF(AND(C295=2,B295&lt;PZR),1,0)</f>
        <v>0</v>
      </c>
      <c r="G295" s="12">
        <f ca="1">IF(AND(C295=2,F295=0,B295&lt;PZR+PZO),1,0)</f>
        <v>0</v>
      </c>
      <c r="H295" s="12">
        <f ca="1">IF(AND(C295=3,B295&lt;POR),1,0)</f>
        <v>0</v>
      </c>
      <c r="I295" s="12">
        <f ca="1">IF(AND(C295=3,H295=0,B295&lt;POR+POZ),1,0)</f>
        <v>0</v>
      </c>
      <c r="J295" s="12">
        <f t="shared" ca="1" si="34"/>
        <v>0</v>
      </c>
      <c r="K295">
        <f t="shared" ca="1" si="35"/>
        <v>0</v>
      </c>
      <c r="L295">
        <f ca="1">IF(K295=0,L294+Tijdstap,Tijdstap)</f>
        <v>30</v>
      </c>
      <c r="M295" t="str">
        <f t="shared" ca="1" si="36"/>
        <v/>
      </c>
      <c r="N295" t="str">
        <f t="shared" ca="1" si="32"/>
        <v/>
      </c>
    </row>
    <row r="296" spans="1:14" x14ac:dyDescent="0.25">
      <c r="A296">
        <f>A295+Tijdstap</f>
        <v>4410</v>
      </c>
      <c r="B296">
        <f t="shared" ca="1" si="31"/>
        <v>0.17264378799792757</v>
      </c>
      <c r="C296" s="12">
        <f t="shared" ca="1" si="33"/>
        <v>2</v>
      </c>
      <c r="D296" s="12">
        <f ca="1">IF(AND(C296=1,B296&lt;PRZ),1,0)</f>
        <v>0</v>
      </c>
      <c r="E296" s="12">
        <f ca="1">IF(AND(C296=1,D296=0,B296&lt;PRZ+PRO),1,0)</f>
        <v>0</v>
      </c>
      <c r="F296" s="12">
        <f ca="1">IF(AND(C296=2,B296&lt;PZR),1,0)</f>
        <v>1</v>
      </c>
      <c r="G296" s="12">
        <f ca="1">IF(AND(C296=2,F296=0,B296&lt;PZR+PZO),1,0)</f>
        <v>0</v>
      </c>
      <c r="H296" s="12">
        <f ca="1">IF(AND(C296=3,B296&lt;POR),1,0)</f>
        <v>0</v>
      </c>
      <c r="I296" s="12">
        <f ca="1">IF(AND(C296=3,H296=0,B296&lt;POR+POZ),1,0)</f>
        <v>0</v>
      </c>
      <c r="J296" s="12">
        <f t="shared" ca="1" si="34"/>
        <v>1</v>
      </c>
      <c r="K296">
        <f t="shared" ca="1" si="35"/>
        <v>1</v>
      </c>
      <c r="L296">
        <f ca="1">IF(K296=0,L295+Tijdstap,Tijdstap)</f>
        <v>15</v>
      </c>
      <c r="M296">
        <f t="shared" ca="1" si="36"/>
        <v>2</v>
      </c>
      <c r="N296">
        <f t="shared" ca="1" si="32"/>
        <v>30</v>
      </c>
    </row>
    <row r="297" spans="1:14" x14ac:dyDescent="0.25">
      <c r="A297">
        <f>A296+Tijdstap</f>
        <v>4425</v>
      </c>
      <c r="B297">
        <f t="shared" ca="1" si="31"/>
        <v>0.87441558004667619</v>
      </c>
      <c r="C297" s="12">
        <f t="shared" ca="1" si="33"/>
        <v>1</v>
      </c>
      <c r="D297" s="12">
        <f ca="1">IF(AND(C297=1,B297&lt;PRZ),1,0)</f>
        <v>0</v>
      </c>
      <c r="E297" s="12">
        <f ca="1">IF(AND(C297=1,D297=0,B297&lt;PRZ+PRO),1,0)</f>
        <v>0</v>
      </c>
      <c r="F297" s="12">
        <f ca="1">IF(AND(C297=2,B297&lt;PZR),1,0)</f>
        <v>0</v>
      </c>
      <c r="G297" s="12">
        <f ca="1">IF(AND(C297=2,F297=0,B297&lt;PZR+PZO),1,0)</f>
        <v>0</v>
      </c>
      <c r="H297" s="12">
        <f ca="1">IF(AND(C297=3,B297&lt;POR),1,0)</f>
        <v>0</v>
      </c>
      <c r="I297" s="12">
        <f ca="1">IF(AND(C297=3,H297=0,B297&lt;POR+POZ),1,0)</f>
        <v>0</v>
      </c>
      <c r="J297" s="12">
        <f t="shared" ca="1" si="34"/>
        <v>0</v>
      </c>
      <c r="K297">
        <f t="shared" ca="1" si="35"/>
        <v>0</v>
      </c>
      <c r="L297">
        <f ca="1">IF(K297=0,L296+Tijdstap,Tijdstap)</f>
        <v>30</v>
      </c>
      <c r="M297" t="str">
        <f t="shared" ca="1" si="36"/>
        <v/>
      </c>
      <c r="N297" t="str">
        <f t="shared" ca="1" si="32"/>
        <v/>
      </c>
    </row>
    <row r="298" spans="1:14" x14ac:dyDescent="0.25">
      <c r="A298">
        <f>A297+Tijdstap</f>
        <v>4440</v>
      </c>
      <c r="B298">
        <f t="shared" ca="1" si="31"/>
        <v>0.32377078634740852</v>
      </c>
      <c r="C298" s="12">
        <f t="shared" ca="1" si="33"/>
        <v>1</v>
      </c>
      <c r="D298" s="12">
        <f ca="1">IF(AND(C298=1,B298&lt;PRZ),1,0)</f>
        <v>0</v>
      </c>
      <c r="E298" s="12">
        <f ca="1">IF(AND(C298=1,D298=0,B298&lt;PRZ+PRO),1,0)</f>
        <v>1</v>
      </c>
      <c r="F298" s="12">
        <f ca="1">IF(AND(C298=2,B298&lt;PZR),1,0)</f>
        <v>0</v>
      </c>
      <c r="G298" s="12">
        <f ca="1">IF(AND(C298=2,F298=0,B298&lt;PZR+PZO),1,0)</f>
        <v>0</v>
      </c>
      <c r="H298" s="12">
        <f ca="1">IF(AND(C298=3,B298&lt;POR),1,0)</f>
        <v>0</v>
      </c>
      <c r="I298" s="12">
        <f ca="1">IF(AND(C298=3,H298=0,B298&lt;POR+POZ),1,0)</f>
        <v>0</v>
      </c>
      <c r="J298" s="12">
        <f t="shared" ca="1" si="34"/>
        <v>1</v>
      </c>
      <c r="K298">
        <f t="shared" ca="1" si="35"/>
        <v>3</v>
      </c>
      <c r="L298">
        <f ca="1">IF(K298=0,L297+Tijdstap,Tijdstap)</f>
        <v>15</v>
      </c>
      <c r="M298">
        <f t="shared" ca="1" si="36"/>
        <v>1</v>
      </c>
      <c r="N298">
        <f t="shared" ca="1" si="32"/>
        <v>30</v>
      </c>
    </row>
    <row r="299" spans="1:14" x14ac:dyDescent="0.25">
      <c r="A299">
        <f>A298+Tijdstap</f>
        <v>4455</v>
      </c>
      <c r="B299">
        <f t="shared" ca="1" si="31"/>
        <v>0.91223688382857937</v>
      </c>
      <c r="C299" s="12">
        <f t="shared" ca="1" si="33"/>
        <v>3</v>
      </c>
      <c r="D299" s="12">
        <f ca="1">IF(AND(C299=1,B299&lt;PRZ),1,0)</f>
        <v>0</v>
      </c>
      <c r="E299" s="12">
        <f ca="1">IF(AND(C299=1,D299=0,B299&lt;PRZ+PRO),1,0)</f>
        <v>0</v>
      </c>
      <c r="F299" s="12">
        <f ca="1">IF(AND(C299=2,B299&lt;PZR),1,0)</f>
        <v>0</v>
      </c>
      <c r="G299" s="12">
        <f ca="1">IF(AND(C299=2,F299=0,B299&lt;PZR+PZO),1,0)</f>
        <v>0</v>
      </c>
      <c r="H299" s="12">
        <f ca="1">IF(AND(C299=3,B299&lt;POR),1,0)</f>
        <v>0</v>
      </c>
      <c r="I299" s="12">
        <f ca="1">IF(AND(C299=3,H299=0,B299&lt;POR+POZ),1,0)</f>
        <v>1</v>
      </c>
      <c r="J299" s="12">
        <f t="shared" ca="1" si="34"/>
        <v>1</v>
      </c>
      <c r="K299">
        <f t="shared" ca="1" si="35"/>
        <v>2</v>
      </c>
      <c r="L299">
        <f ca="1">IF(K299=0,L298+Tijdstap,Tijdstap)</f>
        <v>15</v>
      </c>
      <c r="M299">
        <f t="shared" ca="1" si="36"/>
        <v>3</v>
      </c>
      <c r="N299">
        <f t="shared" ca="1" si="32"/>
        <v>15</v>
      </c>
    </row>
    <row r="300" spans="1:14" x14ac:dyDescent="0.25">
      <c r="A300">
        <f>A299+Tijdstap</f>
        <v>4470</v>
      </c>
      <c r="B300">
        <f t="shared" ca="1" si="31"/>
        <v>0.312899368244555</v>
      </c>
      <c r="C300" s="12">
        <f t="shared" ca="1" si="33"/>
        <v>2</v>
      </c>
      <c r="D300" s="12">
        <f ca="1">IF(AND(C300=1,B300&lt;PRZ),1,0)</f>
        <v>0</v>
      </c>
      <c r="E300" s="12">
        <f ca="1">IF(AND(C300=1,D300=0,B300&lt;PRZ+PRO),1,0)</f>
        <v>0</v>
      </c>
      <c r="F300" s="12">
        <f ca="1">IF(AND(C300=2,B300&lt;PZR),1,0)</f>
        <v>1</v>
      </c>
      <c r="G300" s="12">
        <f ca="1">IF(AND(C300=2,F300=0,B300&lt;PZR+PZO),1,0)</f>
        <v>0</v>
      </c>
      <c r="H300" s="12">
        <f ca="1">IF(AND(C300=3,B300&lt;POR),1,0)</f>
        <v>0</v>
      </c>
      <c r="I300" s="12">
        <f ca="1">IF(AND(C300=3,H300=0,B300&lt;POR+POZ),1,0)</f>
        <v>0</v>
      </c>
      <c r="J300" s="12">
        <f t="shared" ca="1" si="34"/>
        <v>1</v>
      </c>
      <c r="K300">
        <f t="shared" ca="1" si="35"/>
        <v>1</v>
      </c>
      <c r="L300">
        <f ca="1">IF(K300=0,L299+Tijdstap,Tijdstap)</f>
        <v>15</v>
      </c>
      <c r="M300">
        <f t="shared" ca="1" si="36"/>
        <v>2</v>
      </c>
      <c r="N300">
        <f t="shared" ca="1" si="32"/>
        <v>15</v>
      </c>
    </row>
    <row r="301" spans="1:14" x14ac:dyDescent="0.25">
      <c r="A301">
        <f>A300+Tijdstap</f>
        <v>4485</v>
      </c>
      <c r="B301">
        <f t="shared" ca="1" si="31"/>
        <v>0.99454650002588296</v>
      </c>
      <c r="C301" s="12">
        <f t="shared" ca="1" si="33"/>
        <v>1</v>
      </c>
      <c r="D301" s="12">
        <f ca="1">IF(AND(C301=1,B301&lt;PRZ),1,0)</f>
        <v>0</v>
      </c>
      <c r="E301" s="12">
        <f ca="1">IF(AND(C301=1,D301=0,B301&lt;PRZ+PRO),1,0)</f>
        <v>0</v>
      </c>
      <c r="F301" s="12">
        <f ca="1">IF(AND(C301=2,B301&lt;PZR),1,0)</f>
        <v>0</v>
      </c>
      <c r="G301" s="12">
        <f ca="1">IF(AND(C301=2,F301=0,B301&lt;PZR+PZO),1,0)</f>
        <v>0</v>
      </c>
      <c r="H301" s="12">
        <f ca="1">IF(AND(C301=3,B301&lt;POR),1,0)</f>
        <v>0</v>
      </c>
      <c r="I301" s="12">
        <f ca="1">IF(AND(C301=3,H301=0,B301&lt;POR+POZ),1,0)</f>
        <v>0</v>
      </c>
      <c r="J301" s="12">
        <f t="shared" ca="1" si="34"/>
        <v>0</v>
      </c>
      <c r="K301">
        <f t="shared" ca="1" si="35"/>
        <v>0</v>
      </c>
      <c r="L301">
        <f ca="1">IF(K301=0,L300+Tijdstap,Tijdstap)</f>
        <v>30</v>
      </c>
      <c r="M301" t="str">
        <f t="shared" ca="1" si="36"/>
        <v/>
      </c>
      <c r="N301" t="str">
        <f t="shared" ca="1" si="32"/>
        <v/>
      </c>
    </row>
    <row r="302" spans="1:14" x14ac:dyDescent="0.25">
      <c r="A302">
        <f>A301+Tijdstap</f>
        <v>4500</v>
      </c>
      <c r="B302">
        <f t="shared" ca="1" si="31"/>
        <v>0.81576688484989435</v>
      </c>
      <c r="C302" s="12">
        <f t="shared" ca="1" si="33"/>
        <v>1</v>
      </c>
      <c r="D302" s="12">
        <f ca="1">IF(AND(C302=1,B302&lt;PRZ),1,0)</f>
        <v>0</v>
      </c>
      <c r="E302" s="12">
        <f ca="1">IF(AND(C302=1,D302=0,B302&lt;PRZ+PRO),1,0)</f>
        <v>0</v>
      </c>
      <c r="F302" s="12">
        <f ca="1">IF(AND(C302=2,B302&lt;PZR),1,0)</f>
        <v>0</v>
      </c>
      <c r="G302" s="12">
        <f ca="1">IF(AND(C302=2,F302=0,B302&lt;PZR+PZO),1,0)</f>
        <v>0</v>
      </c>
      <c r="H302" s="12">
        <f ca="1">IF(AND(C302=3,B302&lt;POR),1,0)</f>
        <v>0</v>
      </c>
      <c r="I302" s="12">
        <f ca="1">IF(AND(C302=3,H302=0,B302&lt;POR+POZ),1,0)</f>
        <v>0</v>
      </c>
      <c r="J302" s="12">
        <f t="shared" ca="1" si="34"/>
        <v>0</v>
      </c>
      <c r="K302">
        <f t="shared" ca="1" si="35"/>
        <v>0</v>
      </c>
      <c r="L302">
        <f ca="1">IF(K302=0,L301+Tijdstap,Tijdstap)</f>
        <v>45</v>
      </c>
      <c r="M302" t="str">
        <f t="shared" ca="1" si="36"/>
        <v/>
      </c>
      <c r="N302" t="str">
        <f t="shared" ca="1" si="32"/>
        <v/>
      </c>
    </row>
    <row r="303" spans="1:14" x14ac:dyDescent="0.25">
      <c r="A303">
        <f>A302+Tijdstap</f>
        <v>4515</v>
      </c>
      <c r="B303">
        <f t="shared" ca="1" si="31"/>
        <v>0.76215170720335179</v>
      </c>
      <c r="C303" s="12">
        <f t="shared" ca="1" si="33"/>
        <v>1</v>
      </c>
      <c r="D303" s="12">
        <f ca="1">IF(AND(C303=1,B303&lt;PRZ),1,0)</f>
        <v>0</v>
      </c>
      <c r="E303" s="12">
        <f ca="1">IF(AND(C303=1,D303=0,B303&lt;PRZ+PRO),1,0)</f>
        <v>0</v>
      </c>
      <c r="F303" s="12">
        <f ca="1">IF(AND(C303=2,B303&lt;PZR),1,0)</f>
        <v>0</v>
      </c>
      <c r="G303" s="12">
        <f ca="1">IF(AND(C303=2,F303=0,B303&lt;PZR+PZO),1,0)</f>
        <v>0</v>
      </c>
      <c r="H303" s="12">
        <f ca="1">IF(AND(C303=3,B303&lt;POR),1,0)</f>
        <v>0</v>
      </c>
      <c r="I303" s="12">
        <f ca="1">IF(AND(C303=3,H303=0,B303&lt;POR+POZ),1,0)</f>
        <v>0</v>
      </c>
      <c r="J303" s="12">
        <f t="shared" ca="1" si="34"/>
        <v>0</v>
      </c>
      <c r="K303">
        <f t="shared" ca="1" si="35"/>
        <v>0</v>
      </c>
      <c r="L303">
        <f ca="1">IF(K303=0,L302+Tijdstap,Tijdstap)</f>
        <v>60</v>
      </c>
      <c r="M303" t="str">
        <f t="shared" ca="1" si="36"/>
        <v/>
      </c>
      <c r="N303" t="str">
        <f t="shared" ca="1" si="32"/>
        <v/>
      </c>
    </row>
    <row r="304" spans="1:14" x14ac:dyDescent="0.25">
      <c r="A304">
        <f>A303+Tijdstap</f>
        <v>4530</v>
      </c>
      <c r="B304">
        <f t="shared" ca="1" si="31"/>
        <v>0.21046514725339205</v>
      </c>
      <c r="C304" s="12">
        <f t="shared" ca="1" si="33"/>
        <v>1</v>
      </c>
      <c r="D304" s="12">
        <f ca="1">IF(AND(C304=1,B304&lt;PRZ),1,0)</f>
        <v>1</v>
      </c>
      <c r="E304" s="12">
        <f ca="1">IF(AND(C304=1,D304=0,B304&lt;PRZ+PRO),1,0)</f>
        <v>0</v>
      </c>
      <c r="F304" s="12">
        <f ca="1">IF(AND(C304=2,B304&lt;PZR),1,0)</f>
        <v>0</v>
      </c>
      <c r="G304" s="12">
        <f ca="1">IF(AND(C304=2,F304=0,B304&lt;PZR+PZO),1,0)</f>
        <v>0</v>
      </c>
      <c r="H304" s="12">
        <f ca="1">IF(AND(C304=3,B304&lt;POR),1,0)</f>
        <v>0</v>
      </c>
      <c r="I304" s="12">
        <f ca="1">IF(AND(C304=3,H304=0,B304&lt;POR+POZ),1,0)</f>
        <v>0</v>
      </c>
      <c r="J304" s="12">
        <f t="shared" ca="1" si="34"/>
        <v>1</v>
      </c>
      <c r="K304">
        <f t="shared" ca="1" si="35"/>
        <v>2</v>
      </c>
      <c r="L304">
        <f ca="1">IF(K304=0,L303+Tijdstap,Tijdstap)</f>
        <v>15</v>
      </c>
      <c r="M304">
        <f t="shared" ca="1" si="36"/>
        <v>1</v>
      </c>
      <c r="N304">
        <f t="shared" ca="1" si="32"/>
        <v>60</v>
      </c>
    </row>
    <row r="305" spans="1:14" x14ac:dyDescent="0.25">
      <c r="A305">
        <f>A304+Tijdstap</f>
        <v>4545</v>
      </c>
      <c r="B305">
        <f t="shared" ca="1" si="31"/>
        <v>0.19631502445675009</v>
      </c>
      <c r="C305" s="12">
        <f t="shared" ca="1" si="33"/>
        <v>2</v>
      </c>
      <c r="D305" s="12">
        <f ca="1">IF(AND(C305=1,B305&lt;PRZ),1,0)</f>
        <v>0</v>
      </c>
      <c r="E305" s="12">
        <f ca="1">IF(AND(C305=1,D305=0,B305&lt;PRZ+PRO),1,0)</f>
        <v>0</v>
      </c>
      <c r="F305" s="12">
        <f ca="1">IF(AND(C305=2,B305&lt;PZR),1,0)</f>
        <v>1</v>
      </c>
      <c r="G305" s="12">
        <f ca="1">IF(AND(C305=2,F305=0,B305&lt;PZR+PZO),1,0)</f>
        <v>0</v>
      </c>
      <c r="H305" s="12">
        <f ca="1">IF(AND(C305=3,B305&lt;POR),1,0)</f>
        <v>0</v>
      </c>
      <c r="I305" s="12">
        <f ca="1">IF(AND(C305=3,H305=0,B305&lt;POR+POZ),1,0)</f>
        <v>0</v>
      </c>
      <c r="J305" s="12">
        <f t="shared" ca="1" si="34"/>
        <v>1</v>
      </c>
      <c r="K305">
        <f t="shared" ca="1" si="35"/>
        <v>1</v>
      </c>
      <c r="L305">
        <f ca="1">IF(K305=0,L304+Tijdstap,Tijdstap)</f>
        <v>15</v>
      </c>
      <c r="M305">
        <f t="shared" ca="1" si="36"/>
        <v>2</v>
      </c>
      <c r="N305">
        <f t="shared" ca="1" si="32"/>
        <v>15</v>
      </c>
    </row>
    <row r="306" spans="1:14" x14ac:dyDescent="0.25">
      <c r="A306">
        <f>A305+Tijdstap</f>
        <v>4560</v>
      </c>
      <c r="B306">
        <f t="shared" ca="1" si="31"/>
        <v>0.79184746673441742</v>
      </c>
      <c r="C306" s="12">
        <f t="shared" ca="1" si="33"/>
        <v>1</v>
      </c>
      <c r="D306" s="12">
        <f ca="1">IF(AND(C306=1,B306&lt;PRZ),1,0)</f>
        <v>0</v>
      </c>
      <c r="E306" s="12">
        <f ca="1">IF(AND(C306=1,D306=0,B306&lt;PRZ+PRO),1,0)</f>
        <v>0</v>
      </c>
      <c r="F306" s="12">
        <f ca="1">IF(AND(C306=2,B306&lt;PZR),1,0)</f>
        <v>0</v>
      </c>
      <c r="G306" s="12">
        <f ca="1">IF(AND(C306=2,F306=0,B306&lt;PZR+PZO),1,0)</f>
        <v>0</v>
      </c>
      <c r="H306" s="12">
        <f ca="1">IF(AND(C306=3,B306&lt;POR),1,0)</f>
        <v>0</v>
      </c>
      <c r="I306" s="12">
        <f ca="1">IF(AND(C306=3,H306=0,B306&lt;POR+POZ),1,0)</f>
        <v>0</v>
      </c>
      <c r="J306" s="12">
        <f t="shared" ca="1" si="34"/>
        <v>0</v>
      </c>
      <c r="K306">
        <f t="shared" ca="1" si="35"/>
        <v>0</v>
      </c>
      <c r="L306">
        <f ca="1">IF(K306=0,L305+Tijdstap,Tijdstap)</f>
        <v>30</v>
      </c>
      <c r="M306" t="str">
        <f t="shared" ca="1" si="36"/>
        <v/>
      </c>
      <c r="N306" t="str">
        <f t="shared" ca="1" si="32"/>
        <v/>
      </c>
    </row>
    <row r="307" spans="1:14" x14ac:dyDescent="0.25">
      <c r="A307">
        <f>A306+Tijdstap</f>
        <v>4575</v>
      </c>
      <c r="B307">
        <f t="shared" ca="1" si="31"/>
        <v>0.45986644544192767</v>
      </c>
      <c r="C307" s="12">
        <f t="shared" ca="1" si="33"/>
        <v>1</v>
      </c>
      <c r="D307" s="12">
        <f ca="1">IF(AND(C307=1,B307&lt;PRZ),1,0)</f>
        <v>0</v>
      </c>
      <c r="E307" s="12">
        <f ca="1">IF(AND(C307=1,D307=0,B307&lt;PRZ+PRO),1,0)</f>
        <v>0</v>
      </c>
      <c r="F307" s="12">
        <f ca="1">IF(AND(C307=2,B307&lt;PZR),1,0)</f>
        <v>0</v>
      </c>
      <c r="G307" s="12">
        <f ca="1">IF(AND(C307=2,F307=0,B307&lt;PZR+PZO),1,0)</f>
        <v>0</v>
      </c>
      <c r="H307" s="12">
        <f ca="1">IF(AND(C307=3,B307&lt;POR),1,0)</f>
        <v>0</v>
      </c>
      <c r="I307" s="12">
        <f ca="1">IF(AND(C307=3,H307=0,B307&lt;POR+POZ),1,0)</f>
        <v>0</v>
      </c>
      <c r="J307" s="12">
        <f t="shared" ca="1" si="34"/>
        <v>0</v>
      </c>
      <c r="K307">
        <f t="shared" ca="1" si="35"/>
        <v>0</v>
      </c>
      <c r="L307">
        <f ca="1">IF(K307=0,L306+Tijdstap,Tijdstap)</f>
        <v>45</v>
      </c>
      <c r="M307" t="str">
        <f t="shared" ca="1" si="36"/>
        <v/>
      </c>
      <c r="N307" t="str">
        <f t="shared" ca="1" si="32"/>
        <v/>
      </c>
    </row>
    <row r="308" spans="1:14" x14ac:dyDescent="0.25">
      <c r="A308">
        <f>A307+Tijdstap</f>
        <v>4590</v>
      </c>
      <c r="B308">
        <f t="shared" ca="1" si="31"/>
        <v>0.66113153039352779</v>
      </c>
      <c r="C308" s="12">
        <f t="shared" ca="1" si="33"/>
        <v>1</v>
      </c>
      <c r="D308" s="12">
        <f ca="1">IF(AND(C308=1,B308&lt;PRZ),1,0)</f>
        <v>0</v>
      </c>
      <c r="E308" s="12">
        <f ca="1">IF(AND(C308=1,D308=0,B308&lt;PRZ+PRO),1,0)</f>
        <v>0</v>
      </c>
      <c r="F308" s="12">
        <f ca="1">IF(AND(C308=2,B308&lt;PZR),1,0)</f>
        <v>0</v>
      </c>
      <c r="G308" s="12">
        <f ca="1">IF(AND(C308=2,F308=0,B308&lt;PZR+PZO),1,0)</f>
        <v>0</v>
      </c>
      <c r="H308" s="12">
        <f ca="1">IF(AND(C308=3,B308&lt;POR),1,0)</f>
        <v>0</v>
      </c>
      <c r="I308" s="12">
        <f ca="1">IF(AND(C308=3,H308=0,B308&lt;POR+POZ),1,0)</f>
        <v>0</v>
      </c>
      <c r="J308" s="12">
        <f t="shared" ca="1" si="34"/>
        <v>0</v>
      </c>
      <c r="K308">
        <f t="shared" ca="1" si="35"/>
        <v>0</v>
      </c>
      <c r="L308">
        <f ca="1">IF(K308=0,L307+Tijdstap,Tijdstap)</f>
        <v>60</v>
      </c>
      <c r="M308" t="str">
        <f t="shared" ca="1" si="36"/>
        <v/>
      </c>
      <c r="N308" t="str">
        <f t="shared" ca="1" si="32"/>
        <v/>
      </c>
    </row>
    <row r="309" spans="1:14" x14ac:dyDescent="0.25">
      <c r="A309">
        <f>A308+Tijdstap</f>
        <v>4605</v>
      </c>
      <c r="B309">
        <f t="shared" ca="1" si="31"/>
        <v>0.9625715624060156</v>
      </c>
      <c r="C309" s="12">
        <f t="shared" ca="1" si="33"/>
        <v>1</v>
      </c>
      <c r="D309" s="12">
        <f ca="1">IF(AND(C309=1,B309&lt;PRZ),1,0)</f>
        <v>0</v>
      </c>
      <c r="E309" s="12">
        <f ca="1">IF(AND(C309=1,D309=0,B309&lt;PRZ+PRO),1,0)</f>
        <v>0</v>
      </c>
      <c r="F309" s="12">
        <f ca="1">IF(AND(C309=2,B309&lt;PZR),1,0)</f>
        <v>0</v>
      </c>
      <c r="G309" s="12">
        <f ca="1">IF(AND(C309=2,F309=0,B309&lt;PZR+PZO),1,0)</f>
        <v>0</v>
      </c>
      <c r="H309" s="12">
        <f ca="1">IF(AND(C309=3,B309&lt;POR),1,0)</f>
        <v>0</v>
      </c>
      <c r="I309" s="12">
        <f ca="1">IF(AND(C309=3,H309=0,B309&lt;POR+POZ),1,0)</f>
        <v>0</v>
      </c>
      <c r="J309" s="12">
        <f t="shared" ca="1" si="34"/>
        <v>0</v>
      </c>
      <c r="K309">
        <f t="shared" ca="1" si="35"/>
        <v>0</v>
      </c>
      <c r="L309">
        <f ca="1">IF(K309=0,L308+Tijdstap,Tijdstap)</f>
        <v>75</v>
      </c>
      <c r="M309" t="str">
        <f t="shared" ca="1" si="36"/>
        <v/>
      </c>
      <c r="N309" t="str">
        <f t="shared" ca="1" si="32"/>
        <v/>
      </c>
    </row>
    <row r="310" spans="1:14" x14ac:dyDescent="0.25">
      <c r="A310">
        <f>A309+Tijdstap</f>
        <v>4620</v>
      </c>
      <c r="B310">
        <f t="shared" ca="1" si="31"/>
        <v>0.6600992292418506</v>
      </c>
      <c r="C310" s="12">
        <f t="shared" ca="1" si="33"/>
        <v>1</v>
      </c>
      <c r="D310" s="12">
        <f ca="1">IF(AND(C310=1,B310&lt;PRZ),1,0)</f>
        <v>0</v>
      </c>
      <c r="E310" s="12">
        <f ca="1">IF(AND(C310=1,D310=0,B310&lt;PRZ+PRO),1,0)</f>
        <v>0</v>
      </c>
      <c r="F310" s="12">
        <f ca="1">IF(AND(C310=2,B310&lt;PZR),1,0)</f>
        <v>0</v>
      </c>
      <c r="G310" s="12">
        <f ca="1">IF(AND(C310=2,F310=0,B310&lt;PZR+PZO),1,0)</f>
        <v>0</v>
      </c>
      <c r="H310" s="12">
        <f ca="1">IF(AND(C310=3,B310&lt;POR),1,0)</f>
        <v>0</v>
      </c>
      <c r="I310" s="12">
        <f ca="1">IF(AND(C310=3,H310=0,B310&lt;POR+POZ),1,0)</f>
        <v>0</v>
      </c>
      <c r="J310" s="12">
        <f t="shared" ca="1" si="34"/>
        <v>0</v>
      </c>
      <c r="K310">
        <f t="shared" ca="1" si="35"/>
        <v>0</v>
      </c>
      <c r="L310">
        <f ca="1">IF(K310=0,L309+Tijdstap,Tijdstap)</f>
        <v>90</v>
      </c>
      <c r="M310" t="str">
        <f t="shared" ca="1" si="36"/>
        <v/>
      </c>
      <c r="N310" t="str">
        <f t="shared" ca="1" si="32"/>
        <v/>
      </c>
    </row>
    <row r="311" spans="1:14" x14ac:dyDescent="0.25">
      <c r="A311">
        <f>A310+Tijdstap</f>
        <v>4635</v>
      </c>
      <c r="B311">
        <f t="shared" ca="1" si="31"/>
        <v>0.82518559068243735</v>
      </c>
      <c r="C311" s="12">
        <f t="shared" ca="1" si="33"/>
        <v>1</v>
      </c>
      <c r="D311" s="12">
        <f ca="1">IF(AND(C311=1,B311&lt;PRZ),1,0)</f>
        <v>0</v>
      </c>
      <c r="E311" s="12">
        <f ca="1">IF(AND(C311=1,D311=0,B311&lt;PRZ+PRO),1,0)</f>
        <v>0</v>
      </c>
      <c r="F311" s="12">
        <f ca="1">IF(AND(C311=2,B311&lt;PZR),1,0)</f>
        <v>0</v>
      </c>
      <c r="G311" s="12">
        <f ca="1">IF(AND(C311=2,F311=0,B311&lt;PZR+PZO),1,0)</f>
        <v>0</v>
      </c>
      <c r="H311" s="12">
        <f ca="1">IF(AND(C311=3,B311&lt;POR),1,0)</f>
        <v>0</v>
      </c>
      <c r="I311" s="12">
        <f ca="1">IF(AND(C311=3,H311=0,B311&lt;POR+POZ),1,0)</f>
        <v>0</v>
      </c>
      <c r="J311" s="12">
        <f t="shared" ca="1" si="34"/>
        <v>0</v>
      </c>
      <c r="K311">
        <f t="shared" ca="1" si="35"/>
        <v>0</v>
      </c>
      <c r="L311">
        <f ca="1">IF(K311=0,L310+Tijdstap,Tijdstap)</f>
        <v>105</v>
      </c>
      <c r="M311" t="str">
        <f t="shared" ca="1" si="36"/>
        <v/>
      </c>
      <c r="N311" t="str">
        <f t="shared" ca="1" si="32"/>
        <v/>
      </c>
    </row>
    <row r="312" spans="1:14" x14ac:dyDescent="0.25">
      <c r="A312">
        <f>A311+Tijdstap</f>
        <v>4650</v>
      </c>
      <c r="B312">
        <f t="shared" ca="1" si="31"/>
        <v>0.39980666916453644</v>
      </c>
      <c r="C312" s="12">
        <f t="shared" ca="1" si="33"/>
        <v>1</v>
      </c>
      <c r="D312" s="12">
        <f ca="1">IF(AND(C312=1,B312&lt;PRZ),1,0)</f>
        <v>0</v>
      </c>
      <c r="E312" s="12">
        <f ca="1">IF(AND(C312=1,D312=0,B312&lt;PRZ+PRO),1,0)</f>
        <v>1</v>
      </c>
      <c r="F312" s="12">
        <f ca="1">IF(AND(C312=2,B312&lt;PZR),1,0)</f>
        <v>0</v>
      </c>
      <c r="G312" s="12">
        <f ca="1">IF(AND(C312=2,F312=0,B312&lt;PZR+PZO),1,0)</f>
        <v>0</v>
      </c>
      <c r="H312" s="12">
        <f ca="1">IF(AND(C312=3,B312&lt;POR),1,0)</f>
        <v>0</v>
      </c>
      <c r="I312" s="12">
        <f ca="1">IF(AND(C312=3,H312=0,B312&lt;POR+POZ),1,0)</f>
        <v>0</v>
      </c>
      <c r="J312" s="12">
        <f t="shared" ca="1" si="34"/>
        <v>1</v>
      </c>
      <c r="K312">
        <f t="shared" ca="1" si="35"/>
        <v>3</v>
      </c>
      <c r="L312">
        <f ca="1">IF(K312=0,L311+Tijdstap,Tijdstap)</f>
        <v>15</v>
      </c>
      <c r="M312">
        <f t="shared" ca="1" si="36"/>
        <v>1</v>
      </c>
      <c r="N312">
        <f t="shared" ca="1" si="32"/>
        <v>105</v>
      </c>
    </row>
    <row r="313" spans="1:14" x14ac:dyDescent="0.25">
      <c r="A313">
        <f>A312+Tijdstap</f>
        <v>4665</v>
      </c>
      <c r="B313">
        <f t="shared" ca="1" si="31"/>
        <v>0.71980253307448017</v>
      </c>
      <c r="C313" s="12">
        <f t="shared" ca="1" si="33"/>
        <v>3</v>
      </c>
      <c r="D313" s="12">
        <f ca="1">IF(AND(C313=1,B313&lt;PRZ),1,0)</f>
        <v>0</v>
      </c>
      <c r="E313" s="12">
        <f ca="1">IF(AND(C313=1,D313=0,B313&lt;PRZ+PRO),1,0)</f>
        <v>0</v>
      </c>
      <c r="F313" s="12">
        <f ca="1">IF(AND(C313=2,B313&lt;PZR),1,0)</f>
        <v>0</v>
      </c>
      <c r="G313" s="12">
        <f ca="1">IF(AND(C313=2,F313=0,B313&lt;PZR+PZO),1,0)</f>
        <v>0</v>
      </c>
      <c r="H313" s="12">
        <f ca="1">IF(AND(C313=3,B313&lt;POR),1,0)</f>
        <v>0</v>
      </c>
      <c r="I313" s="12">
        <f ca="1">IF(AND(C313=3,H313=0,B313&lt;POR+POZ),1,0)</f>
        <v>1</v>
      </c>
      <c r="J313" s="12">
        <f t="shared" ca="1" si="34"/>
        <v>1</v>
      </c>
      <c r="K313">
        <f t="shared" ca="1" si="35"/>
        <v>2</v>
      </c>
      <c r="L313">
        <f ca="1">IF(K313=0,L312+Tijdstap,Tijdstap)</f>
        <v>15</v>
      </c>
      <c r="M313">
        <f t="shared" ca="1" si="36"/>
        <v>3</v>
      </c>
      <c r="N313">
        <f t="shared" ca="1" si="32"/>
        <v>15</v>
      </c>
    </row>
    <row r="314" spans="1:14" x14ac:dyDescent="0.25">
      <c r="A314">
        <f>A313+Tijdstap</f>
        <v>4680</v>
      </c>
      <c r="B314">
        <f t="shared" ca="1" si="31"/>
        <v>0.85766138432337935</v>
      </c>
      <c r="C314" s="12">
        <f t="shared" ca="1" si="33"/>
        <v>2</v>
      </c>
      <c r="D314" s="12">
        <f ca="1">IF(AND(C314=1,B314&lt;PRZ),1,0)</f>
        <v>0</v>
      </c>
      <c r="E314" s="12">
        <f ca="1">IF(AND(C314=1,D314=0,B314&lt;PRZ+PRO),1,0)</f>
        <v>0</v>
      </c>
      <c r="F314" s="12">
        <f ca="1">IF(AND(C314=2,B314&lt;PZR),1,0)</f>
        <v>0</v>
      </c>
      <c r="G314" s="12">
        <f ca="1">IF(AND(C314=2,F314=0,B314&lt;PZR+PZO),1,0)</f>
        <v>0</v>
      </c>
      <c r="H314" s="12">
        <f ca="1">IF(AND(C314=3,B314&lt;POR),1,0)</f>
        <v>0</v>
      </c>
      <c r="I314" s="12">
        <f ca="1">IF(AND(C314=3,H314=0,B314&lt;POR+POZ),1,0)</f>
        <v>0</v>
      </c>
      <c r="J314" s="12">
        <f t="shared" ca="1" si="34"/>
        <v>0</v>
      </c>
      <c r="K314">
        <f t="shared" ca="1" si="35"/>
        <v>0</v>
      </c>
      <c r="L314">
        <f ca="1">IF(K314=0,L313+Tijdstap,Tijdstap)</f>
        <v>30</v>
      </c>
      <c r="M314" t="str">
        <f t="shared" ca="1" si="36"/>
        <v/>
      </c>
      <c r="N314" t="str">
        <f t="shared" ca="1" si="32"/>
        <v/>
      </c>
    </row>
    <row r="315" spans="1:14" x14ac:dyDescent="0.25">
      <c r="A315">
        <f>A314+Tijdstap</f>
        <v>4695</v>
      </c>
      <c r="B315">
        <f t="shared" ca="1" si="31"/>
        <v>0.8485654673417895</v>
      </c>
      <c r="C315" s="12">
        <f t="shared" ca="1" si="33"/>
        <v>2</v>
      </c>
      <c r="D315" s="12">
        <f ca="1">IF(AND(C315=1,B315&lt;PRZ),1,0)</f>
        <v>0</v>
      </c>
      <c r="E315" s="12">
        <f ca="1">IF(AND(C315=1,D315=0,B315&lt;PRZ+PRO),1,0)</f>
        <v>0</v>
      </c>
      <c r="F315" s="12">
        <f ca="1">IF(AND(C315=2,B315&lt;PZR),1,0)</f>
        <v>0</v>
      </c>
      <c r="G315" s="12">
        <f ca="1">IF(AND(C315=2,F315=0,B315&lt;PZR+PZO),1,0)</f>
        <v>0</v>
      </c>
      <c r="H315" s="12">
        <f ca="1">IF(AND(C315=3,B315&lt;POR),1,0)</f>
        <v>0</v>
      </c>
      <c r="I315" s="12">
        <f ca="1">IF(AND(C315=3,H315=0,B315&lt;POR+POZ),1,0)</f>
        <v>0</v>
      </c>
      <c r="J315" s="12">
        <f t="shared" ca="1" si="34"/>
        <v>0</v>
      </c>
      <c r="K315">
        <f t="shared" ca="1" si="35"/>
        <v>0</v>
      </c>
      <c r="L315">
        <f ca="1">IF(K315=0,L314+Tijdstap,Tijdstap)</f>
        <v>45</v>
      </c>
      <c r="M315" t="str">
        <f t="shared" ca="1" si="36"/>
        <v/>
      </c>
      <c r="N315" t="str">
        <f t="shared" ca="1" si="32"/>
        <v/>
      </c>
    </row>
    <row r="316" spans="1:14" x14ac:dyDescent="0.25">
      <c r="A316">
        <f>A315+Tijdstap</f>
        <v>4710</v>
      </c>
      <c r="B316">
        <f t="shared" ca="1" si="31"/>
        <v>0.47816402569883754</v>
      </c>
      <c r="C316" s="12">
        <f t="shared" ca="1" si="33"/>
        <v>2</v>
      </c>
      <c r="D316" s="12">
        <f ca="1">IF(AND(C316=1,B316&lt;PRZ),1,0)</f>
        <v>0</v>
      </c>
      <c r="E316" s="12">
        <f ca="1">IF(AND(C316=1,D316=0,B316&lt;PRZ+PRO),1,0)</f>
        <v>0</v>
      </c>
      <c r="F316" s="12">
        <f ca="1">IF(AND(C316=2,B316&lt;PZR),1,0)</f>
        <v>0</v>
      </c>
      <c r="G316" s="12">
        <f ca="1">IF(AND(C316=2,F316=0,B316&lt;PZR+PZO),1,0)</f>
        <v>1</v>
      </c>
      <c r="H316" s="12">
        <f ca="1">IF(AND(C316=3,B316&lt;POR),1,0)</f>
        <v>0</v>
      </c>
      <c r="I316" s="12">
        <f ca="1">IF(AND(C316=3,H316=0,B316&lt;POR+POZ),1,0)</f>
        <v>0</v>
      </c>
      <c r="J316" s="12">
        <f t="shared" ca="1" si="34"/>
        <v>1</v>
      </c>
      <c r="K316">
        <f t="shared" ca="1" si="35"/>
        <v>3</v>
      </c>
      <c r="L316">
        <f ca="1">IF(K316=0,L315+Tijdstap,Tijdstap)</f>
        <v>15</v>
      </c>
      <c r="M316">
        <f t="shared" ca="1" si="36"/>
        <v>2</v>
      </c>
      <c r="N316">
        <f t="shared" ca="1" si="32"/>
        <v>45</v>
      </c>
    </row>
    <row r="317" spans="1:14" x14ac:dyDescent="0.25">
      <c r="A317">
        <f>A316+Tijdstap</f>
        <v>4725</v>
      </c>
      <c r="B317">
        <f t="shared" ca="1" si="31"/>
        <v>0.91032910419816637</v>
      </c>
      <c r="C317" s="12">
        <f t="shared" ca="1" si="33"/>
        <v>3</v>
      </c>
      <c r="D317" s="12">
        <f ca="1">IF(AND(C317=1,B317&lt;PRZ),1,0)</f>
        <v>0</v>
      </c>
      <c r="E317" s="12">
        <f ca="1">IF(AND(C317=1,D317=0,B317&lt;PRZ+PRO),1,0)</f>
        <v>0</v>
      </c>
      <c r="F317" s="12">
        <f ca="1">IF(AND(C317=2,B317&lt;PZR),1,0)</f>
        <v>0</v>
      </c>
      <c r="G317" s="12">
        <f ca="1">IF(AND(C317=2,F317=0,B317&lt;PZR+PZO),1,0)</f>
        <v>0</v>
      </c>
      <c r="H317" s="12">
        <f ca="1">IF(AND(C317=3,B317&lt;POR),1,0)</f>
        <v>0</v>
      </c>
      <c r="I317" s="12">
        <f ca="1">IF(AND(C317=3,H317=0,B317&lt;POR+POZ),1,0)</f>
        <v>1</v>
      </c>
      <c r="J317" s="12">
        <f t="shared" ca="1" si="34"/>
        <v>1</v>
      </c>
      <c r="K317">
        <f t="shared" ca="1" si="35"/>
        <v>2</v>
      </c>
      <c r="L317">
        <f ca="1">IF(K317=0,L316+Tijdstap,Tijdstap)</f>
        <v>15</v>
      </c>
      <c r="M317">
        <f t="shared" ca="1" si="36"/>
        <v>3</v>
      </c>
      <c r="N317">
        <f t="shared" ca="1" si="32"/>
        <v>15</v>
      </c>
    </row>
    <row r="318" spans="1:14" x14ac:dyDescent="0.25">
      <c r="A318">
        <f>A317+Tijdstap</f>
        <v>4740</v>
      </c>
      <c r="B318">
        <f t="shared" ca="1" si="31"/>
        <v>0.84440851288737062</v>
      </c>
      <c r="C318" s="12">
        <f t="shared" ca="1" si="33"/>
        <v>2</v>
      </c>
      <c r="D318" s="12">
        <f ca="1">IF(AND(C318=1,B318&lt;PRZ),1,0)</f>
        <v>0</v>
      </c>
      <c r="E318" s="12">
        <f ca="1">IF(AND(C318=1,D318=0,B318&lt;PRZ+PRO),1,0)</f>
        <v>0</v>
      </c>
      <c r="F318" s="12">
        <f ca="1">IF(AND(C318=2,B318&lt;PZR),1,0)</f>
        <v>0</v>
      </c>
      <c r="G318" s="12">
        <f ca="1">IF(AND(C318=2,F318=0,B318&lt;PZR+PZO),1,0)</f>
        <v>0</v>
      </c>
      <c r="H318" s="12">
        <f ca="1">IF(AND(C318=3,B318&lt;POR),1,0)</f>
        <v>0</v>
      </c>
      <c r="I318" s="12">
        <f ca="1">IF(AND(C318=3,H318=0,B318&lt;POR+POZ),1,0)</f>
        <v>0</v>
      </c>
      <c r="J318" s="12">
        <f t="shared" ca="1" si="34"/>
        <v>0</v>
      </c>
      <c r="K318">
        <f t="shared" ca="1" si="35"/>
        <v>0</v>
      </c>
      <c r="L318">
        <f ca="1">IF(K318=0,L317+Tijdstap,Tijdstap)</f>
        <v>30</v>
      </c>
      <c r="M318" t="str">
        <f t="shared" ca="1" si="36"/>
        <v/>
      </c>
      <c r="N318" t="str">
        <f t="shared" ca="1" si="32"/>
        <v/>
      </c>
    </row>
    <row r="319" spans="1:14" x14ac:dyDescent="0.25">
      <c r="A319">
        <f>A318+Tijdstap</f>
        <v>4755</v>
      </c>
      <c r="B319">
        <f t="shared" ca="1" si="31"/>
        <v>0.95651033427828758</v>
      </c>
      <c r="C319" s="12">
        <f t="shared" ca="1" si="33"/>
        <v>2</v>
      </c>
      <c r="D319" s="12">
        <f ca="1">IF(AND(C319=1,B319&lt;PRZ),1,0)</f>
        <v>0</v>
      </c>
      <c r="E319" s="12">
        <f ca="1">IF(AND(C319=1,D319=0,B319&lt;PRZ+PRO),1,0)</f>
        <v>0</v>
      </c>
      <c r="F319" s="12">
        <f ca="1">IF(AND(C319=2,B319&lt;PZR),1,0)</f>
        <v>0</v>
      </c>
      <c r="G319" s="12">
        <f ca="1">IF(AND(C319=2,F319=0,B319&lt;PZR+PZO),1,0)</f>
        <v>0</v>
      </c>
      <c r="H319" s="12">
        <f ca="1">IF(AND(C319=3,B319&lt;POR),1,0)</f>
        <v>0</v>
      </c>
      <c r="I319" s="12">
        <f ca="1">IF(AND(C319=3,H319=0,B319&lt;POR+POZ),1,0)</f>
        <v>0</v>
      </c>
      <c r="J319" s="12">
        <f t="shared" ca="1" si="34"/>
        <v>0</v>
      </c>
      <c r="K319">
        <f t="shared" ca="1" si="35"/>
        <v>0</v>
      </c>
      <c r="L319">
        <f ca="1">IF(K319=0,L318+Tijdstap,Tijdstap)</f>
        <v>45</v>
      </c>
      <c r="M319" t="str">
        <f t="shared" ca="1" si="36"/>
        <v/>
      </c>
      <c r="N319" t="str">
        <f t="shared" ca="1" si="32"/>
        <v/>
      </c>
    </row>
    <row r="320" spans="1:14" x14ac:dyDescent="0.25">
      <c r="A320">
        <f>A319+Tijdstap</f>
        <v>4770</v>
      </c>
      <c r="B320">
        <f t="shared" ca="1" si="31"/>
        <v>0.5359921862703011</v>
      </c>
      <c r="C320" s="12">
        <f t="shared" ca="1" si="33"/>
        <v>2</v>
      </c>
      <c r="D320" s="12">
        <f ca="1">IF(AND(C320=1,B320&lt;PRZ),1,0)</f>
        <v>0</v>
      </c>
      <c r="E320" s="12">
        <f ca="1">IF(AND(C320=1,D320=0,B320&lt;PRZ+PRO),1,0)</f>
        <v>0</v>
      </c>
      <c r="F320" s="12">
        <f ca="1">IF(AND(C320=2,B320&lt;PZR),1,0)</f>
        <v>0</v>
      </c>
      <c r="G320" s="12">
        <f ca="1">IF(AND(C320=2,F320=0,B320&lt;PZR+PZO),1,0)</f>
        <v>1</v>
      </c>
      <c r="H320" s="12">
        <f ca="1">IF(AND(C320=3,B320&lt;POR),1,0)</f>
        <v>0</v>
      </c>
      <c r="I320" s="12">
        <f ca="1">IF(AND(C320=3,H320=0,B320&lt;POR+POZ),1,0)</f>
        <v>0</v>
      </c>
      <c r="J320" s="12">
        <f t="shared" ca="1" si="34"/>
        <v>1</v>
      </c>
      <c r="K320">
        <f t="shared" ca="1" si="35"/>
        <v>3</v>
      </c>
      <c r="L320">
        <f ca="1">IF(K320=0,L319+Tijdstap,Tijdstap)</f>
        <v>15</v>
      </c>
      <c r="M320">
        <f t="shared" ca="1" si="36"/>
        <v>2</v>
      </c>
      <c r="N320">
        <f t="shared" ca="1" si="32"/>
        <v>45</v>
      </c>
    </row>
    <row r="321" spans="1:14" x14ac:dyDescent="0.25">
      <c r="A321">
        <f>A320+Tijdstap</f>
        <v>4785</v>
      </c>
      <c r="B321">
        <f t="shared" ca="1" si="31"/>
        <v>0.71822770497436172</v>
      </c>
      <c r="C321" s="12">
        <f t="shared" ca="1" si="33"/>
        <v>3</v>
      </c>
      <c r="D321" s="12">
        <f ca="1">IF(AND(C321=1,B321&lt;PRZ),1,0)</f>
        <v>0</v>
      </c>
      <c r="E321" s="12">
        <f ca="1">IF(AND(C321=1,D321=0,B321&lt;PRZ+PRO),1,0)</f>
        <v>0</v>
      </c>
      <c r="F321" s="12">
        <f ca="1">IF(AND(C321=2,B321&lt;PZR),1,0)</f>
        <v>0</v>
      </c>
      <c r="G321" s="12">
        <f ca="1">IF(AND(C321=2,F321=0,B321&lt;PZR+PZO),1,0)</f>
        <v>0</v>
      </c>
      <c r="H321" s="12">
        <f ca="1">IF(AND(C321=3,B321&lt;POR),1,0)</f>
        <v>0</v>
      </c>
      <c r="I321" s="12">
        <f ca="1">IF(AND(C321=3,H321=0,B321&lt;POR+POZ),1,0)</f>
        <v>1</v>
      </c>
      <c r="J321" s="12">
        <f t="shared" ca="1" si="34"/>
        <v>1</v>
      </c>
      <c r="K321">
        <f t="shared" ca="1" si="35"/>
        <v>2</v>
      </c>
      <c r="L321">
        <f ca="1">IF(K321=0,L320+Tijdstap,Tijdstap)</f>
        <v>15</v>
      </c>
      <c r="M321">
        <f t="shared" ca="1" si="36"/>
        <v>3</v>
      </c>
      <c r="N321">
        <f t="shared" ca="1" si="32"/>
        <v>15</v>
      </c>
    </row>
    <row r="322" spans="1:14" x14ac:dyDescent="0.25">
      <c r="A322">
        <f>A321+Tijdstap</f>
        <v>4800</v>
      </c>
      <c r="B322">
        <f t="shared" ca="1" si="31"/>
        <v>0.69827826940618309</v>
      </c>
      <c r="C322" s="12">
        <f t="shared" ca="1" si="33"/>
        <v>2</v>
      </c>
      <c r="D322" s="12">
        <f ca="1">IF(AND(C322=1,B322&lt;PRZ),1,0)</f>
        <v>0</v>
      </c>
      <c r="E322" s="12">
        <f ca="1">IF(AND(C322=1,D322=0,B322&lt;PRZ+PRO),1,0)</f>
        <v>0</v>
      </c>
      <c r="F322" s="12">
        <f ca="1">IF(AND(C322=2,B322&lt;PZR),1,0)</f>
        <v>0</v>
      </c>
      <c r="G322" s="12">
        <f ca="1">IF(AND(C322=2,F322=0,B322&lt;PZR+PZO),1,0)</f>
        <v>0</v>
      </c>
      <c r="H322" s="12">
        <f ca="1">IF(AND(C322=3,B322&lt;POR),1,0)</f>
        <v>0</v>
      </c>
      <c r="I322" s="12">
        <f ca="1">IF(AND(C322=3,H322=0,B322&lt;POR+POZ),1,0)</f>
        <v>0</v>
      </c>
      <c r="J322" s="12">
        <f t="shared" ca="1" si="34"/>
        <v>0</v>
      </c>
      <c r="K322">
        <f t="shared" ca="1" si="35"/>
        <v>0</v>
      </c>
      <c r="L322">
        <f ca="1">IF(K322=0,L321+Tijdstap,Tijdstap)</f>
        <v>30</v>
      </c>
      <c r="M322" t="str">
        <f t="shared" ca="1" si="36"/>
        <v/>
      </c>
      <c r="N322" t="str">
        <f t="shared" ca="1" si="32"/>
        <v/>
      </c>
    </row>
    <row r="323" spans="1:14" x14ac:dyDescent="0.25">
      <c r="A323">
        <f>A322+Tijdstap</f>
        <v>4815</v>
      </c>
      <c r="B323">
        <f t="shared" ref="B323:B386" ca="1" si="37">RAND()</f>
        <v>0.18797047837472325</v>
      </c>
      <c r="C323" s="12">
        <f t="shared" ca="1" si="33"/>
        <v>2</v>
      </c>
      <c r="D323" s="12">
        <f ca="1">IF(AND(C323=1,B323&lt;PRZ),1,0)</f>
        <v>0</v>
      </c>
      <c r="E323" s="12">
        <f ca="1">IF(AND(C323=1,D323=0,B323&lt;PRZ+PRO),1,0)</f>
        <v>0</v>
      </c>
      <c r="F323" s="12">
        <f ca="1">IF(AND(C323=2,B323&lt;PZR),1,0)</f>
        <v>1</v>
      </c>
      <c r="G323" s="12">
        <f ca="1">IF(AND(C323=2,F323=0,B323&lt;PZR+PZO),1,0)</f>
        <v>0</v>
      </c>
      <c r="H323" s="12">
        <f ca="1">IF(AND(C323=3,B323&lt;POR),1,0)</f>
        <v>0</v>
      </c>
      <c r="I323" s="12">
        <f ca="1">IF(AND(C323=3,H323=0,B323&lt;POR+POZ),1,0)</f>
        <v>0</v>
      </c>
      <c r="J323" s="12">
        <f t="shared" ca="1" si="34"/>
        <v>1</v>
      </c>
      <c r="K323">
        <f t="shared" ca="1" si="35"/>
        <v>1</v>
      </c>
      <c r="L323">
        <f ca="1">IF(K323=0,L322+Tijdstap,Tijdstap)</f>
        <v>15</v>
      </c>
      <c r="M323">
        <f t="shared" ca="1" si="36"/>
        <v>2</v>
      </c>
      <c r="N323">
        <f t="shared" ca="1" si="32"/>
        <v>30</v>
      </c>
    </row>
    <row r="324" spans="1:14" x14ac:dyDescent="0.25">
      <c r="A324">
        <f>A323+Tijdstap</f>
        <v>4830</v>
      </c>
      <c r="B324">
        <f t="shared" ca="1" si="37"/>
        <v>0.12585176008343268</v>
      </c>
      <c r="C324" s="12">
        <f t="shared" ca="1" si="33"/>
        <v>1</v>
      </c>
      <c r="D324" s="12">
        <f ca="1">IF(AND(C324=1,B324&lt;PRZ),1,0)</f>
        <v>1</v>
      </c>
      <c r="E324" s="12">
        <f ca="1">IF(AND(C324=1,D324=0,B324&lt;PRZ+PRO),1,0)</f>
        <v>0</v>
      </c>
      <c r="F324" s="12">
        <f ca="1">IF(AND(C324=2,B324&lt;PZR),1,0)</f>
        <v>0</v>
      </c>
      <c r="G324" s="12">
        <f ca="1">IF(AND(C324=2,F324=0,B324&lt;PZR+PZO),1,0)</f>
        <v>0</v>
      </c>
      <c r="H324" s="12">
        <f ca="1">IF(AND(C324=3,B324&lt;POR),1,0)</f>
        <v>0</v>
      </c>
      <c r="I324" s="12">
        <f ca="1">IF(AND(C324=3,H324=0,B324&lt;POR+POZ),1,0)</f>
        <v>0</v>
      </c>
      <c r="J324" s="12">
        <f t="shared" ca="1" si="34"/>
        <v>1</v>
      </c>
      <c r="K324">
        <f t="shared" ca="1" si="35"/>
        <v>2</v>
      </c>
      <c r="L324">
        <f ca="1">IF(K324=0,L323+Tijdstap,Tijdstap)</f>
        <v>15</v>
      </c>
      <c r="M324">
        <f t="shared" ca="1" si="36"/>
        <v>1</v>
      </c>
      <c r="N324">
        <f t="shared" ref="N324:N387" ca="1" si="38">IF(J324&lt;&gt;0,L323,"")</f>
        <v>15</v>
      </c>
    </row>
    <row r="325" spans="1:14" x14ac:dyDescent="0.25">
      <c r="A325">
        <f>A324+Tijdstap</f>
        <v>4845</v>
      </c>
      <c r="B325">
        <f t="shared" ca="1" si="37"/>
        <v>0.378056628158283</v>
      </c>
      <c r="C325" s="12">
        <f t="shared" ca="1" si="33"/>
        <v>2</v>
      </c>
      <c r="D325" s="12">
        <f ca="1">IF(AND(C325=1,B325&lt;PRZ),1,0)</f>
        <v>0</v>
      </c>
      <c r="E325" s="12">
        <f ca="1">IF(AND(C325=1,D325=0,B325&lt;PRZ+PRO),1,0)</f>
        <v>0</v>
      </c>
      <c r="F325" s="12">
        <f ca="1">IF(AND(C325=2,B325&lt;PZR),1,0)</f>
        <v>1</v>
      </c>
      <c r="G325" s="12">
        <f ca="1">IF(AND(C325=2,F325=0,B325&lt;PZR+PZO),1,0)</f>
        <v>0</v>
      </c>
      <c r="H325" s="12">
        <f ca="1">IF(AND(C325=3,B325&lt;POR),1,0)</f>
        <v>0</v>
      </c>
      <c r="I325" s="12">
        <f ca="1">IF(AND(C325=3,H325=0,B325&lt;POR+POZ),1,0)</f>
        <v>0</v>
      </c>
      <c r="J325" s="12">
        <f t="shared" ca="1" si="34"/>
        <v>1</v>
      </c>
      <c r="K325">
        <f t="shared" ca="1" si="35"/>
        <v>1</v>
      </c>
      <c r="L325">
        <f ca="1">IF(K325=0,L324+Tijdstap,Tijdstap)</f>
        <v>15</v>
      </c>
      <c r="M325">
        <f t="shared" ca="1" si="36"/>
        <v>2</v>
      </c>
      <c r="N325">
        <f t="shared" ca="1" si="38"/>
        <v>15</v>
      </c>
    </row>
    <row r="326" spans="1:14" x14ac:dyDescent="0.25">
      <c r="A326">
        <f>A325+Tijdstap</f>
        <v>4860</v>
      </c>
      <c r="B326">
        <f t="shared" ca="1" si="37"/>
        <v>0.58563413633019534</v>
      </c>
      <c r="C326" s="12">
        <f t="shared" ca="1" si="33"/>
        <v>1</v>
      </c>
      <c r="D326" s="12">
        <f ca="1">IF(AND(C326=1,B326&lt;PRZ),1,0)</f>
        <v>0</v>
      </c>
      <c r="E326" s="12">
        <f ca="1">IF(AND(C326=1,D326=0,B326&lt;PRZ+PRO),1,0)</f>
        <v>0</v>
      </c>
      <c r="F326" s="12">
        <f ca="1">IF(AND(C326=2,B326&lt;PZR),1,0)</f>
        <v>0</v>
      </c>
      <c r="G326" s="12">
        <f ca="1">IF(AND(C326=2,F326=0,B326&lt;PZR+PZO),1,0)</f>
        <v>0</v>
      </c>
      <c r="H326" s="12">
        <f ca="1">IF(AND(C326=3,B326&lt;POR),1,0)</f>
        <v>0</v>
      </c>
      <c r="I326" s="12">
        <f ca="1">IF(AND(C326=3,H326=0,B326&lt;POR+POZ),1,0)</f>
        <v>0</v>
      </c>
      <c r="J326" s="12">
        <f t="shared" ca="1" si="34"/>
        <v>0</v>
      </c>
      <c r="K326">
        <f t="shared" ca="1" si="35"/>
        <v>0</v>
      </c>
      <c r="L326">
        <f ca="1">IF(K326=0,L325+Tijdstap,Tijdstap)</f>
        <v>30</v>
      </c>
      <c r="M326" t="str">
        <f t="shared" ca="1" si="36"/>
        <v/>
      </c>
      <c r="N326" t="str">
        <f t="shared" ca="1" si="38"/>
        <v/>
      </c>
    </row>
    <row r="327" spans="1:14" x14ac:dyDescent="0.25">
      <c r="A327">
        <f>A326+Tijdstap</f>
        <v>4875</v>
      </c>
      <c r="B327">
        <f t="shared" ca="1" si="37"/>
        <v>0.90540301056207984</v>
      </c>
      <c r="C327" s="12">
        <f t="shared" ca="1" si="33"/>
        <v>1</v>
      </c>
      <c r="D327" s="12">
        <f ca="1">IF(AND(C327=1,B327&lt;PRZ),1,0)</f>
        <v>0</v>
      </c>
      <c r="E327" s="12">
        <f ca="1">IF(AND(C327=1,D327=0,B327&lt;PRZ+PRO),1,0)</f>
        <v>0</v>
      </c>
      <c r="F327" s="12">
        <f ca="1">IF(AND(C327=2,B327&lt;PZR),1,0)</f>
        <v>0</v>
      </c>
      <c r="G327" s="12">
        <f ca="1">IF(AND(C327=2,F327=0,B327&lt;PZR+PZO),1,0)</f>
        <v>0</v>
      </c>
      <c r="H327" s="12">
        <f ca="1">IF(AND(C327=3,B327&lt;POR),1,0)</f>
        <v>0</v>
      </c>
      <c r="I327" s="12">
        <f ca="1">IF(AND(C327=3,H327=0,B327&lt;POR+POZ),1,0)</f>
        <v>0</v>
      </c>
      <c r="J327" s="12">
        <f t="shared" ca="1" si="34"/>
        <v>0</v>
      </c>
      <c r="K327">
        <f t="shared" ca="1" si="35"/>
        <v>0</v>
      </c>
      <c r="L327">
        <f ca="1">IF(K327=0,L326+Tijdstap,Tijdstap)</f>
        <v>45</v>
      </c>
      <c r="M327" t="str">
        <f t="shared" ca="1" si="36"/>
        <v/>
      </c>
      <c r="N327" t="str">
        <f t="shared" ca="1" si="38"/>
        <v/>
      </c>
    </row>
    <row r="328" spans="1:14" x14ac:dyDescent="0.25">
      <c r="A328">
        <f>A327+Tijdstap</f>
        <v>4890</v>
      </c>
      <c r="B328">
        <f t="shared" ca="1" si="37"/>
        <v>0.91822547348947003</v>
      </c>
      <c r="C328" s="12">
        <f t="shared" ca="1" si="33"/>
        <v>1</v>
      </c>
      <c r="D328" s="12">
        <f ca="1">IF(AND(C328=1,B328&lt;PRZ),1,0)</f>
        <v>0</v>
      </c>
      <c r="E328" s="12">
        <f ca="1">IF(AND(C328=1,D328=0,B328&lt;PRZ+PRO),1,0)</f>
        <v>0</v>
      </c>
      <c r="F328" s="12">
        <f ca="1">IF(AND(C328=2,B328&lt;PZR),1,0)</f>
        <v>0</v>
      </c>
      <c r="G328" s="12">
        <f ca="1">IF(AND(C328=2,F328=0,B328&lt;PZR+PZO),1,0)</f>
        <v>0</v>
      </c>
      <c r="H328" s="12">
        <f ca="1">IF(AND(C328=3,B328&lt;POR),1,0)</f>
        <v>0</v>
      </c>
      <c r="I328" s="12">
        <f ca="1">IF(AND(C328=3,H328=0,B328&lt;POR+POZ),1,0)</f>
        <v>0</v>
      </c>
      <c r="J328" s="12">
        <f t="shared" ca="1" si="34"/>
        <v>0</v>
      </c>
      <c r="K328">
        <f t="shared" ca="1" si="35"/>
        <v>0</v>
      </c>
      <c r="L328">
        <f ca="1">IF(K328=0,L327+Tijdstap,Tijdstap)</f>
        <v>60</v>
      </c>
      <c r="M328" t="str">
        <f t="shared" ca="1" si="36"/>
        <v/>
      </c>
      <c r="N328" t="str">
        <f t="shared" ca="1" si="38"/>
        <v/>
      </c>
    </row>
    <row r="329" spans="1:14" x14ac:dyDescent="0.25">
      <c r="A329">
        <f>A328+Tijdstap</f>
        <v>4905</v>
      </c>
      <c r="B329">
        <f t="shared" ca="1" si="37"/>
        <v>5.0364612794244201E-2</v>
      </c>
      <c r="C329" s="12">
        <f t="shared" ca="1" si="33"/>
        <v>1</v>
      </c>
      <c r="D329" s="12">
        <f ca="1">IF(AND(C329=1,B329&lt;PRZ),1,0)</f>
        <v>1</v>
      </c>
      <c r="E329" s="12">
        <f ca="1">IF(AND(C329=1,D329=0,B329&lt;PRZ+PRO),1,0)</f>
        <v>0</v>
      </c>
      <c r="F329" s="12">
        <f ca="1">IF(AND(C329=2,B329&lt;PZR),1,0)</f>
        <v>0</v>
      </c>
      <c r="G329" s="12">
        <f ca="1">IF(AND(C329=2,F329=0,B329&lt;PZR+PZO),1,0)</f>
        <v>0</v>
      </c>
      <c r="H329" s="12">
        <f ca="1">IF(AND(C329=3,B329&lt;POR),1,0)</f>
        <v>0</v>
      </c>
      <c r="I329" s="12">
        <f ca="1">IF(AND(C329=3,H329=0,B329&lt;POR+POZ),1,0)</f>
        <v>0</v>
      </c>
      <c r="J329" s="12">
        <f t="shared" ca="1" si="34"/>
        <v>1</v>
      </c>
      <c r="K329">
        <f t="shared" ca="1" si="35"/>
        <v>2</v>
      </c>
      <c r="L329">
        <f ca="1">IF(K329=0,L328+Tijdstap,Tijdstap)</f>
        <v>15</v>
      </c>
      <c r="M329">
        <f t="shared" ca="1" si="36"/>
        <v>1</v>
      </c>
      <c r="N329">
        <f t="shared" ca="1" si="38"/>
        <v>60</v>
      </c>
    </row>
    <row r="330" spans="1:14" x14ac:dyDescent="0.25">
      <c r="A330">
        <f>A329+Tijdstap</f>
        <v>4920</v>
      </c>
      <c r="B330">
        <f t="shared" ca="1" si="37"/>
        <v>0.23792298800535738</v>
      </c>
      <c r="C330" s="12">
        <f t="shared" ca="1" si="33"/>
        <v>2</v>
      </c>
      <c r="D330" s="12">
        <f ca="1">IF(AND(C330=1,B330&lt;PRZ),1,0)</f>
        <v>0</v>
      </c>
      <c r="E330" s="12">
        <f ca="1">IF(AND(C330=1,D330=0,B330&lt;PRZ+PRO),1,0)</f>
        <v>0</v>
      </c>
      <c r="F330" s="12">
        <f ca="1">IF(AND(C330=2,B330&lt;PZR),1,0)</f>
        <v>1</v>
      </c>
      <c r="G330" s="12">
        <f ca="1">IF(AND(C330=2,F330=0,B330&lt;PZR+PZO),1,0)</f>
        <v>0</v>
      </c>
      <c r="H330" s="12">
        <f ca="1">IF(AND(C330=3,B330&lt;POR),1,0)</f>
        <v>0</v>
      </c>
      <c r="I330" s="12">
        <f ca="1">IF(AND(C330=3,H330=0,B330&lt;POR+POZ),1,0)</f>
        <v>0</v>
      </c>
      <c r="J330" s="12">
        <f t="shared" ca="1" si="34"/>
        <v>1</v>
      </c>
      <c r="K330">
        <f t="shared" ca="1" si="35"/>
        <v>1</v>
      </c>
      <c r="L330">
        <f ca="1">IF(K330=0,L329+Tijdstap,Tijdstap)</f>
        <v>15</v>
      </c>
      <c r="M330">
        <f t="shared" ca="1" si="36"/>
        <v>2</v>
      </c>
      <c r="N330">
        <f t="shared" ca="1" si="38"/>
        <v>15</v>
      </c>
    </row>
    <row r="331" spans="1:14" x14ac:dyDescent="0.25">
      <c r="A331">
        <f>A330+Tijdstap</f>
        <v>4935</v>
      </c>
      <c r="B331">
        <f t="shared" ca="1" si="37"/>
        <v>0.8229748308820628</v>
      </c>
      <c r="C331" s="12">
        <f t="shared" ca="1" si="33"/>
        <v>1</v>
      </c>
      <c r="D331" s="12">
        <f ca="1">IF(AND(C331=1,B331&lt;PRZ),1,0)</f>
        <v>0</v>
      </c>
      <c r="E331" s="12">
        <f ca="1">IF(AND(C331=1,D331=0,B331&lt;PRZ+PRO),1,0)</f>
        <v>0</v>
      </c>
      <c r="F331" s="12">
        <f ca="1">IF(AND(C331=2,B331&lt;PZR),1,0)</f>
        <v>0</v>
      </c>
      <c r="G331" s="12">
        <f ca="1">IF(AND(C331=2,F331=0,B331&lt;PZR+PZO),1,0)</f>
        <v>0</v>
      </c>
      <c r="H331" s="12">
        <f ca="1">IF(AND(C331=3,B331&lt;POR),1,0)</f>
        <v>0</v>
      </c>
      <c r="I331" s="12">
        <f ca="1">IF(AND(C331=3,H331=0,B331&lt;POR+POZ),1,0)</f>
        <v>0</v>
      </c>
      <c r="J331" s="12">
        <f t="shared" ca="1" si="34"/>
        <v>0</v>
      </c>
      <c r="K331">
        <f t="shared" ca="1" si="35"/>
        <v>0</v>
      </c>
      <c r="L331">
        <f ca="1">IF(K331=0,L330+Tijdstap,Tijdstap)</f>
        <v>30</v>
      </c>
      <c r="M331" t="str">
        <f t="shared" ca="1" si="36"/>
        <v/>
      </c>
      <c r="N331" t="str">
        <f t="shared" ca="1" si="38"/>
        <v/>
      </c>
    </row>
    <row r="332" spans="1:14" x14ac:dyDescent="0.25">
      <c r="A332">
        <f>A331+Tijdstap</f>
        <v>4950</v>
      </c>
      <c r="B332">
        <f t="shared" ca="1" si="37"/>
        <v>0.90944391520004941</v>
      </c>
      <c r="C332" s="12">
        <f t="shared" ca="1" si="33"/>
        <v>1</v>
      </c>
      <c r="D332" s="12">
        <f ca="1">IF(AND(C332=1,B332&lt;PRZ),1,0)</f>
        <v>0</v>
      </c>
      <c r="E332" s="12">
        <f ca="1">IF(AND(C332=1,D332=0,B332&lt;PRZ+PRO),1,0)</f>
        <v>0</v>
      </c>
      <c r="F332" s="12">
        <f ca="1">IF(AND(C332=2,B332&lt;PZR),1,0)</f>
        <v>0</v>
      </c>
      <c r="G332" s="12">
        <f ca="1">IF(AND(C332=2,F332=0,B332&lt;PZR+PZO),1,0)</f>
        <v>0</v>
      </c>
      <c r="H332" s="12">
        <f ca="1">IF(AND(C332=3,B332&lt;POR),1,0)</f>
        <v>0</v>
      </c>
      <c r="I332" s="12">
        <f ca="1">IF(AND(C332=3,H332=0,B332&lt;POR+POZ),1,0)</f>
        <v>0</v>
      </c>
      <c r="J332" s="12">
        <f t="shared" ca="1" si="34"/>
        <v>0</v>
      </c>
      <c r="K332">
        <f t="shared" ca="1" si="35"/>
        <v>0</v>
      </c>
      <c r="L332">
        <f ca="1">IF(K332=0,L331+Tijdstap,Tijdstap)</f>
        <v>45</v>
      </c>
      <c r="M332" t="str">
        <f t="shared" ca="1" si="36"/>
        <v/>
      </c>
      <c r="N332" t="str">
        <f t="shared" ca="1" si="38"/>
        <v/>
      </c>
    </row>
    <row r="333" spans="1:14" x14ac:dyDescent="0.25">
      <c r="A333">
        <f>A332+Tijdstap</f>
        <v>4965</v>
      </c>
      <c r="B333">
        <f t="shared" ca="1" si="37"/>
        <v>0.13302157553895155</v>
      </c>
      <c r="C333" s="12">
        <f t="shared" ca="1" si="33"/>
        <v>1</v>
      </c>
      <c r="D333" s="12">
        <f ca="1">IF(AND(C333=1,B333&lt;PRZ),1,0)</f>
        <v>1</v>
      </c>
      <c r="E333" s="12">
        <f ca="1">IF(AND(C333=1,D333=0,B333&lt;PRZ+PRO),1,0)</f>
        <v>0</v>
      </c>
      <c r="F333" s="12">
        <f ca="1">IF(AND(C333=2,B333&lt;PZR),1,0)</f>
        <v>0</v>
      </c>
      <c r="G333" s="12">
        <f ca="1">IF(AND(C333=2,F333=0,B333&lt;PZR+PZO),1,0)</f>
        <v>0</v>
      </c>
      <c r="H333" s="12">
        <f ca="1">IF(AND(C333=3,B333&lt;POR),1,0)</f>
        <v>0</v>
      </c>
      <c r="I333" s="12">
        <f ca="1">IF(AND(C333=3,H333=0,B333&lt;POR+POZ),1,0)</f>
        <v>0</v>
      </c>
      <c r="J333" s="12">
        <f t="shared" ca="1" si="34"/>
        <v>1</v>
      </c>
      <c r="K333">
        <f t="shared" ca="1" si="35"/>
        <v>2</v>
      </c>
      <c r="L333">
        <f ca="1">IF(K333=0,L332+Tijdstap,Tijdstap)</f>
        <v>15</v>
      </c>
      <c r="M333">
        <f t="shared" ca="1" si="36"/>
        <v>1</v>
      </c>
      <c r="N333">
        <f t="shared" ca="1" si="38"/>
        <v>45</v>
      </c>
    </row>
    <row r="334" spans="1:14" x14ac:dyDescent="0.25">
      <c r="A334">
        <f>A333+Tijdstap</f>
        <v>4980</v>
      </c>
      <c r="B334">
        <f t="shared" ca="1" si="37"/>
        <v>0.59493957971100286</v>
      </c>
      <c r="C334" s="12">
        <f t="shared" ca="1" si="33"/>
        <v>2</v>
      </c>
      <c r="D334" s="12">
        <f ca="1">IF(AND(C334=1,B334&lt;PRZ),1,0)</f>
        <v>0</v>
      </c>
      <c r="E334" s="12">
        <f ca="1">IF(AND(C334=1,D334=0,B334&lt;PRZ+PRO),1,0)</f>
        <v>0</v>
      </c>
      <c r="F334" s="12">
        <f ca="1">IF(AND(C334=2,B334&lt;PZR),1,0)</f>
        <v>0</v>
      </c>
      <c r="G334" s="12">
        <f ca="1">IF(AND(C334=2,F334=0,B334&lt;PZR+PZO),1,0)</f>
        <v>1</v>
      </c>
      <c r="H334" s="12">
        <f ca="1">IF(AND(C334=3,B334&lt;POR),1,0)</f>
        <v>0</v>
      </c>
      <c r="I334" s="12">
        <f ca="1">IF(AND(C334=3,H334=0,B334&lt;POR+POZ),1,0)</f>
        <v>0</v>
      </c>
      <c r="J334" s="12">
        <f t="shared" ca="1" si="34"/>
        <v>1</v>
      </c>
      <c r="K334">
        <f t="shared" ca="1" si="35"/>
        <v>3</v>
      </c>
      <c r="L334">
        <f ca="1">IF(K334=0,L333+Tijdstap,Tijdstap)</f>
        <v>15</v>
      </c>
      <c r="M334">
        <f t="shared" ca="1" si="36"/>
        <v>2</v>
      </c>
      <c r="N334">
        <f t="shared" ca="1" si="38"/>
        <v>15</v>
      </c>
    </row>
    <row r="335" spans="1:14" x14ac:dyDescent="0.25">
      <c r="A335">
        <f>A334+Tijdstap</f>
        <v>4995</v>
      </c>
      <c r="B335">
        <f t="shared" ca="1" si="37"/>
        <v>0.24187628454258125</v>
      </c>
      <c r="C335" s="12">
        <f t="shared" ca="1" si="33"/>
        <v>3</v>
      </c>
      <c r="D335" s="12">
        <f ca="1">IF(AND(C335=1,B335&lt;PRZ),1,0)</f>
        <v>0</v>
      </c>
      <c r="E335" s="12">
        <f ca="1">IF(AND(C335=1,D335=0,B335&lt;PRZ+PRO),1,0)</f>
        <v>0</v>
      </c>
      <c r="F335" s="12">
        <f ca="1">IF(AND(C335=2,B335&lt;PZR),1,0)</f>
        <v>0</v>
      </c>
      <c r="G335" s="12">
        <f ca="1">IF(AND(C335=2,F335=0,B335&lt;PZR+PZO),1,0)</f>
        <v>0</v>
      </c>
      <c r="H335" s="12">
        <f ca="1">IF(AND(C335=3,B335&lt;POR),1,0)</f>
        <v>0</v>
      </c>
      <c r="I335" s="12">
        <f ca="1">IF(AND(C335=3,H335=0,B335&lt;POR+POZ),1,0)</f>
        <v>1</v>
      </c>
      <c r="J335" s="12">
        <f t="shared" ca="1" si="34"/>
        <v>1</v>
      </c>
      <c r="K335">
        <f t="shared" ca="1" si="35"/>
        <v>2</v>
      </c>
      <c r="L335">
        <f ca="1">IF(K335=0,L334+Tijdstap,Tijdstap)</f>
        <v>15</v>
      </c>
      <c r="M335">
        <f t="shared" ca="1" si="36"/>
        <v>3</v>
      </c>
      <c r="N335">
        <f t="shared" ca="1" si="38"/>
        <v>15</v>
      </c>
    </row>
    <row r="336" spans="1:14" x14ac:dyDescent="0.25">
      <c r="A336">
        <f>A335+Tijdstap</f>
        <v>5010</v>
      </c>
      <c r="B336">
        <f t="shared" ca="1" si="37"/>
        <v>0.71125101400241919</v>
      </c>
      <c r="C336" s="12">
        <f t="shared" ca="1" si="33"/>
        <v>2</v>
      </c>
      <c r="D336" s="12">
        <f ca="1">IF(AND(C336=1,B336&lt;PRZ),1,0)</f>
        <v>0</v>
      </c>
      <c r="E336" s="12">
        <f ca="1">IF(AND(C336=1,D336=0,B336&lt;PRZ+PRO),1,0)</f>
        <v>0</v>
      </c>
      <c r="F336" s="12">
        <f ca="1">IF(AND(C336=2,B336&lt;PZR),1,0)</f>
        <v>0</v>
      </c>
      <c r="G336" s="12">
        <f ca="1">IF(AND(C336=2,F336=0,B336&lt;PZR+PZO),1,0)</f>
        <v>0</v>
      </c>
      <c r="H336" s="12">
        <f ca="1">IF(AND(C336=3,B336&lt;POR),1,0)</f>
        <v>0</v>
      </c>
      <c r="I336" s="12">
        <f ca="1">IF(AND(C336=3,H336=0,B336&lt;POR+POZ),1,0)</f>
        <v>0</v>
      </c>
      <c r="J336" s="12">
        <f t="shared" ca="1" si="34"/>
        <v>0</v>
      </c>
      <c r="K336">
        <f t="shared" ca="1" si="35"/>
        <v>0</v>
      </c>
      <c r="L336">
        <f ca="1">IF(K336=0,L335+Tijdstap,Tijdstap)</f>
        <v>30</v>
      </c>
      <c r="M336" t="str">
        <f t="shared" ca="1" si="36"/>
        <v/>
      </c>
      <c r="N336" t="str">
        <f t="shared" ca="1" si="38"/>
        <v/>
      </c>
    </row>
    <row r="337" spans="1:14" x14ac:dyDescent="0.25">
      <c r="A337">
        <f>A336+Tijdstap</f>
        <v>5025</v>
      </c>
      <c r="B337">
        <f t="shared" ca="1" si="37"/>
        <v>0.99957702244219049</v>
      </c>
      <c r="C337" s="12">
        <f t="shared" ca="1" si="33"/>
        <v>2</v>
      </c>
      <c r="D337" s="12">
        <f ca="1">IF(AND(C337=1,B337&lt;PRZ),1,0)</f>
        <v>0</v>
      </c>
      <c r="E337" s="12">
        <f ca="1">IF(AND(C337=1,D337=0,B337&lt;PRZ+PRO),1,0)</f>
        <v>0</v>
      </c>
      <c r="F337" s="12">
        <f ca="1">IF(AND(C337=2,B337&lt;PZR),1,0)</f>
        <v>0</v>
      </c>
      <c r="G337" s="12">
        <f ca="1">IF(AND(C337=2,F337=0,B337&lt;PZR+PZO),1,0)</f>
        <v>0</v>
      </c>
      <c r="H337" s="12">
        <f ca="1">IF(AND(C337=3,B337&lt;POR),1,0)</f>
        <v>0</v>
      </c>
      <c r="I337" s="12">
        <f ca="1">IF(AND(C337=3,H337=0,B337&lt;POR+POZ),1,0)</f>
        <v>0</v>
      </c>
      <c r="J337" s="12">
        <f t="shared" ca="1" si="34"/>
        <v>0</v>
      </c>
      <c r="K337">
        <f t="shared" ca="1" si="35"/>
        <v>0</v>
      </c>
      <c r="L337">
        <f ca="1">IF(K337=0,L336+Tijdstap,Tijdstap)</f>
        <v>45</v>
      </c>
      <c r="M337" t="str">
        <f t="shared" ca="1" si="36"/>
        <v/>
      </c>
      <c r="N337" t="str">
        <f t="shared" ca="1" si="38"/>
        <v/>
      </c>
    </row>
    <row r="338" spans="1:14" x14ac:dyDescent="0.25">
      <c r="A338">
        <f>A337+Tijdstap</f>
        <v>5040</v>
      </c>
      <c r="B338">
        <f t="shared" ca="1" si="37"/>
        <v>0.60496248120236584</v>
      </c>
      <c r="C338" s="12">
        <f t="shared" ca="1" si="33"/>
        <v>2</v>
      </c>
      <c r="D338" s="12">
        <f ca="1">IF(AND(C338=1,B338&lt;PRZ),1,0)</f>
        <v>0</v>
      </c>
      <c r="E338" s="12">
        <f ca="1">IF(AND(C338=1,D338=0,B338&lt;PRZ+PRO),1,0)</f>
        <v>0</v>
      </c>
      <c r="F338" s="12">
        <f ca="1">IF(AND(C338=2,B338&lt;PZR),1,0)</f>
        <v>0</v>
      </c>
      <c r="G338" s="12">
        <f ca="1">IF(AND(C338=2,F338=0,B338&lt;PZR+PZO),1,0)</f>
        <v>0</v>
      </c>
      <c r="H338" s="12">
        <f ca="1">IF(AND(C338=3,B338&lt;POR),1,0)</f>
        <v>0</v>
      </c>
      <c r="I338" s="12">
        <f ca="1">IF(AND(C338=3,H338=0,B338&lt;POR+POZ),1,0)</f>
        <v>0</v>
      </c>
      <c r="J338" s="12">
        <f t="shared" ca="1" si="34"/>
        <v>0</v>
      </c>
      <c r="K338">
        <f t="shared" ca="1" si="35"/>
        <v>0</v>
      </c>
      <c r="L338">
        <f ca="1">IF(K338=0,L337+Tijdstap,Tijdstap)</f>
        <v>60</v>
      </c>
      <c r="M338" t="str">
        <f t="shared" ca="1" si="36"/>
        <v/>
      </c>
      <c r="N338" t="str">
        <f t="shared" ca="1" si="38"/>
        <v/>
      </c>
    </row>
    <row r="339" spans="1:14" x14ac:dyDescent="0.25">
      <c r="A339">
        <f>A338+Tijdstap</f>
        <v>5055</v>
      </c>
      <c r="B339">
        <f t="shared" ca="1" si="37"/>
        <v>0.38624847137135332</v>
      </c>
      <c r="C339" s="12">
        <f t="shared" ca="1" si="33"/>
        <v>2</v>
      </c>
      <c r="D339" s="12">
        <f ca="1">IF(AND(C339=1,B339&lt;PRZ),1,0)</f>
        <v>0</v>
      </c>
      <c r="E339" s="12">
        <f ca="1">IF(AND(C339=1,D339=0,B339&lt;PRZ+PRO),1,0)</f>
        <v>0</v>
      </c>
      <c r="F339" s="12">
        <f ca="1">IF(AND(C339=2,B339&lt;PZR),1,0)</f>
        <v>1</v>
      </c>
      <c r="G339" s="12">
        <f ca="1">IF(AND(C339=2,F339=0,B339&lt;PZR+PZO),1,0)</f>
        <v>0</v>
      </c>
      <c r="H339" s="12">
        <f ca="1">IF(AND(C339=3,B339&lt;POR),1,0)</f>
        <v>0</v>
      </c>
      <c r="I339" s="12">
        <f ca="1">IF(AND(C339=3,H339=0,B339&lt;POR+POZ),1,0)</f>
        <v>0</v>
      </c>
      <c r="J339" s="12">
        <f t="shared" ca="1" si="34"/>
        <v>1</v>
      </c>
      <c r="K339">
        <f t="shared" ca="1" si="35"/>
        <v>1</v>
      </c>
      <c r="L339">
        <f ca="1">IF(K339=0,L338+Tijdstap,Tijdstap)</f>
        <v>15</v>
      </c>
      <c r="M339">
        <f t="shared" ca="1" si="36"/>
        <v>2</v>
      </c>
      <c r="N339">
        <f t="shared" ca="1" si="38"/>
        <v>60</v>
      </c>
    </row>
    <row r="340" spans="1:14" x14ac:dyDescent="0.25">
      <c r="A340">
        <f>A339+Tijdstap</f>
        <v>5070</v>
      </c>
      <c r="B340">
        <f t="shared" ca="1" si="37"/>
        <v>0.47304706279471276</v>
      </c>
      <c r="C340" s="12">
        <f t="shared" ca="1" si="33"/>
        <v>1</v>
      </c>
      <c r="D340" s="12">
        <f ca="1">IF(AND(C340=1,B340&lt;PRZ),1,0)</f>
        <v>0</v>
      </c>
      <c r="E340" s="12">
        <f ca="1">IF(AND(C340=1,D340=0,B340&lt;PRZ+PRO),1,0)</f>
        <v>0</v>
      </c>
      <c r="F340" s="12">
        <f ca="1">IF(AND(C340=2,B340&lt;PZR),1,0)</f>
        <v>0</v>
      </c>
      <c r="G340" s="12">
        <f ca="1">IF(AND(C340=2,F340=0,B340&lt;PZR+PZO),1,0)</f>
        <v>0</v>
      </c>
      <c r="H340" s="12">
        <f ca="1">IF(AND(C340=3,B340&lt;POR),1,0)</f>
        <v>0</v>
      </c>
      <c r="I340" s="12">
        <f ca="1">IF(AND(C340=3,H340=0,B340&lt;POR+POZ),1,0)</f>
        <v>0</v>
      </c>
      <c r="J340" s="12">
        <f t="shared" ca="1" si="34"/>
        <v>0</v>
      </c>
      <c r="K340">
        <f t="shared" ca="1" si="35"/>
        <v>0</v>
      </c>
      <c r="L340">
        <f ca="1">IF(K340=0,L339+Tijdstap,Tijdstap)</f>
        <v>30</v>
      </c>
      <c r="M340" t="str">
        <f t="shared" ca="1" si="36"/>
        <v/>
      </c>
      <c r="N340" t="str">
        <f t="shared" ca="1" si="38"/>
        <v/>
      </c>
    </row>
    <row r="341" spans="1:14" x14ac:dyDescent="0.25">
      <c r="A341">
        <f>A340+Tijdstap</f>
        <v>5085</v>
      </c>
      <c r="B341">
        <f t="shared" ca="1" si="37"/>
        <v>0.87396433422483766</v>
      </c>
      <c r="C341" s="12">
        <f t="shared" ca="1" si="33"/>
        <v>1</v>
      </c>
      <c r="D341" s="12">
        <f ca="1">IF(AND(C341=1,B341&lt;PRZ),1,0)</f>
        <v>0</v>
      </c>
      <c r="E341" s="12">
        <f ca="1">IF(AND(C341=1,D341=0,B341&lt;PRZ+PRO),1,0)</f>
        <v>0</v>
      </c>
      <c r="F341" s="12">
        <f ca="1">IF(AND(C341=2,B341&lt;PZR),1,0)</f>
        <v>0</v>
      </c>
      <c r="G341" s="12">
        <f ca="1">IF(AND(C341=2,F341=0,B341&lt;PZR+PZO),1,0)</f>
        <v>0</v>
      </c>
      <c r="H341" s="12">
        <f ca="1">IF(AND(C341=3,B341&lt;POR),1,0)</f>
        <v>0</v>
      </c>
      <c r="I341" s="12">
        <f ca="1">IF(AND(C341=3,H341=0,B341&lt;POR+POZ),1,0)</f>
        <v>0</v>
      </c>
      <c r="J341" s="12">
        <f t="shared" ca="1" si="34"/>
        <v>0</v>
      </c>
      <c r="K341">
        <f t="shared" ca="1" si="35"/>
        <v>0</v>
      </c>
      <c r="L341">
        <f ca="1">IF(K341=0,L340+Tijdstap,Tijdstap)</f>
        <v>45</v>
      </c>
      <c r="M341" t="str">
        <f t="shared" ca="1" si="36"/>
        <v/>
      </c>
      <c r="N341" t="str">
        <f t="shared" ca="1" si="38"/>
        <v/>
      </c>
    </row>
    <row r="342" spans="1:14" x14ac:dyDescent="0.25">
      <c r="A342">
        <f>A341+Tijdstap</f>
        <v>5100</v>
      </c>
      <c r="B342">
        <f t="shared" ca="1" si="37"/>
        <v>0.80580985558242191</v>
      </c>
      <c r="C342" s="12">
        <f t="shared" ca="1" si="33"/>
        <v>1</v>
      </c>
      <c r="D342" s="12">
        <f ca="1">IF(AND(C342=1,B342&lt;PRZ),1,0)</f>
        <v>0</v>
      </c>
      <c r="E342" s="12">
        <f ca="1">IF(AND(C342=1,D342=0,B342&lt;PRZ+PRO),1,0)</f>
        <v>0</v>
      </c>
      <c r="F342" s="12">
        <f ca="1">IF(AND(C342=2,B342&lt;PZR),1,0)</f>
        <v>0</v>
      </c>
      <c r="G342" s="12">
        <f ca="1">IF(AND(C342=2,F342=0,B342&lt;PZR+PZO),1,0)</f>
        <v>0</v>
      </c>
      <c r="H342" s="12">
        <f ca="1">IF(AND(C342=3,B342&lt;POR),1,0)</f>
        <v>0</v>
      </c>
      <c r="I342" s="12">
        <f ca="1">IF(AND(C342=3,H342=0,B342&lt;POR+POZ),1,0)</f>
        <v>0</v>
      </c>
      <c r="J342" s="12">
        <f t="shared" ca="1" si="34"/>
        <v>0</v>
      </c>
      <c r="K342">
        <f t="shared" ca="1" si="35"/>
        <v>0</v>
      </c>
      <c r="L342">
        <f ca="1">IF(K342=0,L341+Tijdstap,Tijdstap)</f>
        <v>60</v>
      </c>
      <c r="M342" t="str">
        <f t="shared" ca="1" si="36"/>
        <v/>
      </c>
      <c r="N342" t="str">
        <f t="shared" ca="1" si="38"/>
        <v/>
      </c>
    </row>
    <row r="343" spans="1:14" x14ac:dyDescent="0.25">
      <c r="A343">
        <f>A342+Tijdstap</f>
        <v>5115</v>
      </c>
      <c r="B343">
        <f t="shared" ca="1" si="37"/>
        <v>0.28966335010000643</v>
      </c>
      <c r="C343" s="12">
        <f t="shared" ca="1" si="33"/>
        <v>1</v>
      </c>
      <c r="D343" s="12">
        <f ca="1">IF(AND(C343=1,B343&lt;PRZ),1,0)</f>
        <v>1</v>
      </c>
      <c r="E343" s="12">
        <f ca="1">IF(AND(C343=1,D343=0,B343&lt;PRZ+PRO),1,0)</f>
        <v>0</v>
      </c>
      <c r="F343" s="12">
        <f ca="1">IF(AND(C343=2,B343&lt;PZR),1,0)</f>
        <v>0</v>
      </c>
      <c r="G343" s="12">
        <f ca="1">IF(AND(C343=2,F343=0,B343&lt;PZR+PZO),1,0)</f>
        <v>0</v>
      </c>
      <c r="H343" s="12">
        <f ca="1">IF(AND(C343=3,B343&lt;POR),1,0)</f>
        <v>0</v>
      </c>
      <c r="I343" s="12">
        <f ca="1">IF(AND(C343=3,H343=0,B343&lt;POR+POZ),1,0)</f>
        <v>0</v>
      </c>
      <c r="J343" s="12">
        <f t="shared" ca="1" si="34"/>
        <v>1</v>
      </c>
      <c r="K343">
        <f t="shared" ca="1" si="35"/>
        <v>2</v>
      </c>
      <c r="L343">
        <f ca="1">IF(K343=0,L342+Tijdstap,Tijdstap)</f>
        <v>15</v>
      </c>
      <c r="M343">
        <f t="shared" ca="1" si="36"/>
        <v>1</v>
      </c>
      <c r="N343">
        <f t="shared" ca="1" si="38"/>
        <v>60</v>
      </c>
    </row>
    <row r="344" spans="1:14" x14ac:dyDescent="0.25">
      <c r="A344">
        <f>A343+Tijdstap</f>
        <v>5130</v>
      </c>
      <c r="B344">
        <f t="shared" ca="1" si="37"/>
        <v>0.36059077366619563</v>
      </c>
      <c r="C344" s="12">
        <f t="shared" ref="C344:C401" ca="1" si="39">IF(K343&lt;&gt;0,K343,C343)</f>
        <v>2</v>
      </c>
      <c r="D344" s="12">
        <f ca="1">IF(AND(C344=1,B344&lt;PRZ),1,0)</f>
        <v>0</v>
      </c>
      <c r="E344" s="12">
        <f ca="1">IF(AND(C344=1,D344=0,B344&lt;PRZ+PRO),1,0)</f>
        <v>0</v>
      </c>
      <c r="F344" s="12">
        <f ca="1">IF(AND(C344=2,B344&lt;PZR),1,0)</f>
        <v>1</v>
      </c>
      <c r="G344" s="12">
        <f ca="1">IF(AND(C344=2,F344=0,B344&lt;PZR+PZO),1,0)</f>
        <v>0</v>
      </c>
      <c r="H344" s="12">
        <f ca="1">IF(AND(C344=3,B344&lt;POR),1,0)</f>
        <v>0</v>
      </c>
      <c r="I344" s="12">
        <f ca="1">IF(AND(C344=3,H344=0,B344&lt;POR+POZ),1,0)</f>
        <v>0</v>
      </c>
      <c r="J344" s="12">
        <f t="shared" ref="J344:J401" ca="1" si="40">SUM(D344:I344)</f>
        <v>1</v>
      </c>
      <c r="K344">
        <f t="shared" ref="K344:K401" ca="1" si="41">D344*2+E344*3+F344*1+G344*3+H344*1+I344*2</f>
        <v>1</v>
      </c>
      <c r="L344">
        <f ca="1">IF(K344=0,L343+Tijdstap,Tijdstap)</f>
        <v>15</v>
      </c>
      <c r="M344">
        <f t="shared" ref="M344:M401" ca="1" si="42">IF(K344&lt;&gt;0,C344,"")</f>
        <v>2</v>
      </c>
      <c r="N344">
        <f t="shared" ca="1" si="38"/>
        <v>15</v>
      </c>
    </row>
    <row r="345" spans="1:14" x14ac:dyDescent="0.25">
      <c r="A345">
        <f>A344+Tijdstap</f>
        <v>5145</v>
      </c>
      <c r="B345">
        <f t="shared" ca="1" si="37"/>
        <v>0.20477001159472852</v>
      </c>
      <c r="C345" s="12">
        <f t="shared" ca="1" si="39"/>
        <v>1</v>
      </c>
      <c r="D345" s="12">
        <f ca="1">IF(AND(C345=1,B345&lt;PRZ),1,0)</f>
        <v>1</v>
      </c>
      <c r="E345" s="12">
        <f ca="1">IF(AND(C345=1,D345=0,B345&lt;PRZ+PRO),1,0)</f>
        <v>0</v>
      </c>
      <c r="F345" s="12">
        <f ca="1">IF(AND(C345=2,B345&lt;PZR),1,0)</f>
        <v>0</v>
      </c>
      <c r="G345" s="12">
        <f ca="1">IF(AND(C345=2,F345=0,B345&lt;PZR+PZO),1,0)</f>
        <v>0</v>
      </c>
      <c r="H345" s="12">
        <f ca="1">IF(AND(C345=3,B345&lt;POR),1,0)</f>
        <v>0</v>
      </c>
      <c r="I345" s="12">
        <f ca="1">IF(AND(C345=3,H345=0,B345&lt;POR+POZ),1,0)</f>
        <v>0</v>
      </c>
      <c r="J345" s="12">
        <f t="shared" ca="1" si="40"/>
        <v>1</v>
      </c>
      <c r="K345">
        <f t="shared" ca="1" si="41"/>
        <v>2</v>
      </c>
      <c r="L345">
        <f ca="1">IF(K345=0,L344+Tijdstap,Tijdstap)</f>
        <v>15</v>
      </c>
      <c r="M345">
        <f t="shared" ca="1" si="42"/>
        <v>1</v>
      </c>
      <c r="N345">
        <f t="shared" ca="1" si="38"/>
        <v>15</v>
      </c>
    </row>
    <row r="346" spans="1:14" x14ac:dyDescent="0.25">
      <c r="A346">
        <f>A345+Tijdstap</f>
        <v>5160</v>
      </c>
      <c r="B346">
        <f t="shared" ca="1" si="37"/>
        <v>0.69075223064141467</v>
      </c>
      <c r="C346" s="12">
        <f t="shared" ca="1" si="39"/>
        <v>2</v>
      </c>
      <c r="D346" s="12">
        <f ca="1">IF(AND(C346=1,B346&lt;PRZ),1,0)</f>
        <v>0</v>
      </c>
      <c r="E346" s="12">
        <f ca="1">IF(AND(C346=1,D346=0,B346&lt;PRZ+PRO),1,0)</f>
        <v>0</v>
      </c>
      <c r="F346" s="12">
        <f ca="1">IF(AND(C346=2,B346&lt;PZR),1,0)</f>
        <v>0</v>
      </c>
      <c r="G346" s="12">
        <f ca="1">IF(AND(C346=2,F346=0,B346&lt;PZR+PZO),1,0)</f>
        <v>0</v>
      </c>
      <c r="H346" s="12">
        <f ca="1">IF(AND(C346=3,B346&lt;POR),1,0)</f>
        <v>0</v>
      </c>
      <c r="I346" s="12">
        <f ca="1">IF(AND(C346=3,H346=0,B346&lt;POR+POZ),1,0)</f>
        <v>0</v>
      </c>
      <c r="J346" s="12">
        <f t="shared" ca="1" si="40"/>
        <v>0</v>
      </c>
      <c r="K346">
        <f t="shared" ca="1" si="41"/>
        <v>0</v>
      </c>
      <c r="L346">
        <f ca="1">IF(K346=0,L345+Tijdstap,Tijdstap)</f>
        <v>30</v>
      </c>
      <c r="M346" t="str">
        <f t="shared" ca="1" si="42"/>
        <v/>
      </c>
      <c r="N346" t="str">
        <f t="shared" ca="1" si="38"/>
        <v/>
      </c>
    </row>
    <row r="347" spans="1:14" x14ac:dyDescent="0.25">
      <c r="A347">
        <f>A346+Tijdstap</f>
        <v>5175</v>
      </c>
      <c r="B347">
        <f t="shared" ca="1" si="37"/>
        <v>0.57894560669330186</v>
      </c>
      <c r="C347" s="12">
        <f t="shared" ca="1" si="39"/>
        <v>2</v>
      </c>
      <c r="D347" s="12">
        <f ca="1">IF(AND(C347=1,B347&lt;PRZ),1,0)</f>
        <v>0</v>
      </c>
      <c r="E347" s="12">
        <f ca="1">IF(AND(C347=1,D347=0,B347&lt;PRZ+PRO),1,0)</f>
        <v>0</v>
      </c>
      <c r="F347" s="12">
        <f ca="1">IF(AND(C347=2,B347&lt;PZR),1,0)</f>
        <v>0</v>
      </c>
      <c r="G347" s="12">
        <f ca="1">IF(AND(C347=2,F347=0,B347&lt;PZR+PZO),1,0)</f>
        <v>1</v>
      </c>
      <c r="H347" s="12">
        <f ca="1">IF(AND(C347=3,B347&lt;POR),1,0)</f>
        <v>0</v>
      </c>
      <c r="I347" s="12">
        <f ca="1">IF(AND(C347=3,H347=0,B347&lt;POR+POZ),1,0)</f>
        <v>0</v>
      </c>
      <c r="J347" s="12">
        <f t="shared" ca="1" si="40"/>
        <v>1</v>
      </c>
      <c r="K347">
        <f t="shared" ca="1" si="41"/>
        <v>3</v>
      </c>
      <c r="L347">
        <f ca="1">IF(K347=0,L346+Tijdstap,Tijdstap)</f>
        <v>15</v>
      </c>
      <c r="M347">
        <f t="shared" ca="1" si="42"/>
        <v>2</v>
      </c>
      <c r="N347">
        <f t="shared" ca="1" si="38"/>
        <v>30</v>
      </c>
    </row>
    <row r="348" spans="1:14" x14ac:dyDescent="0.25">
      <c r="A348">
        <f>A347+Tijdstap</f>
        <v>5190</v>
      </c>
      <c r="B348">
        <f t="shared" ca="1" si="37"/>
        <v>5.9654362441668329E-2</v>
      </c>
      <c r="C348" s="12">
        <f t="shared" ca="1" si="39"/>
        <v>3</v>
      </c>
      <c r="D348" s="12">
        <f ca="1">IF(AND(C348=1,B348&lt;PRZ),1,0)</f>
        <v>0</v>
      </c>
      <c r="E348" s="12">
        <f ca="1">IF(AND(C348=1,D348=0,B348&lt;PRZ+PRO),1,0)</f>
        <v>0</v>
      </c>
      <c r="F348" s="12">
        <f ca="1">IF(AND(C348=2,B348&lt;PZR),1,0)</f>
        <v>0</v>
      </c>
      <c r="G348" s="12">
        <f ca="1">IF(AND(C348=2,F348=0,B348&lt;PZR+PZO),1,0)</f>
        <v>0</v>
      </c>
      <c r="H348" s="12">
        <f ca="1">IF(AND(C348=3,B348&lt;POR),1,0)</f>
        <v>1</v>
      </c>
      <c r="I348" s="12">
        <f ca="1">IF(AND(C348=3,H348=0,B348&lt;POR+POZ),1,0)</f>
        <v>0</v>
      </c>
      <c r="J348" s="12">
        <f t="shared" ca="1" si="40"/>
        <v>1</v>
      </c>
      <c r="K348">
        <f t="shared" ca="1" si="41"/>
        <v>1</v>
      </c>
      <c r="L348">
        <f ca="1">IF(K348=0,L347+Tijdstap,Tijdstap)</f>
        <v>15</v>
      </c>
      <c r="M348">
        <f t="shared" ca="1" si="42"/>
        <v>3</v>
      </c>
      <c r="N348">
        <f t="shared" ca="1" si="38"/>
        <v>15</v>
      </c>
    </row>
    <row r="349" spans="1:14" x14ac:dyDescent="0.25">
      <c r="A349">
        <f>A348+Tijdstap</f>
        <v>5205</v>
      </c>
      <c r="B349">
        <f t="shared" ca="1" si="37"/>
        <v>0.40175613600801097</v>
      </c>
      <c r="C349" s="12">
        <f t="shared" ca="1" si="39"/>
        <v>1</v>
      </c>
      <c r="D349" s="12">
        <f ca="1">IF(AND(C349=1,B349&lt;PRZ),1,0)</f>
        <v>0</v>
      </c>
      <c r="E349" s="12">
        <f ca="1">IF(AND(C349=1,D349=0,B349&lt;PRZ+PRO),1,0)</f>
        <v>0</v>
      </c>
      <c r="F349" s="12">
        <f ca="1">IF(AND(C349=2,B349&lt;PZR),1,0)</f>
        <v>0</v>
      </c>
      <c r="G349" s="12">
        <f ca="1">IF(AND(C349=2,F349=0,B349&lt;PZR+PZO),1,0)</f>
        <v>0</v>
      </c>
      <c r="H349" s="12">
        <f ca="1">IF(AND(C349=3,B349&lt;POR),1,0)</f>
        <v>0</v>
      </c>
      <c r="I349" s="12">
        <f ca="1">IF(AND(C349=3,H349=0,B349&lt;POR+POZ),1,0)</f>
        <v>0</v>
      </c>
      <c r="J349" s="12">
        <f t="shared" ca="1" si="40"/>
        <v>0</v>
      </c>
      <c r="K349">
        <f t="shared" ca="1" si="41"/>
        <v>0</v>
      </c>
      <c r="L349">
        <f ca="1">IF(K349=0,L348+Tijdstap,Tijdstap)</f>
        <v>30</v>
      </c>
      <c r="M349" t="str">
        <f t="shared" ca="1" si="42"/>
        <v/>
      </c>
      <c r="N349" t="str">
        <f t="shared" ca="1" si="38"/>
        <v/>
      </c>
    </row>
    <row r="350" spans="1:14" x14ac:dyDescent="0.25">
      <c r="A350">
        <f>A349+Tijdstap</f>
        <v>5220</v>
      </c>
      <c r="B350">
        <f t="shared" ca="1" si="37"/>
        <v>9.2711687408392973E-2</v>
      </c>
      <c r="C350" s="12">
        <f t="shared" ca="1" si="39"/>
        <v>1</v>
      </c>
      <c r="D350" s="12">
        <f ca="1">IF(AND(C350=1,B350&lt;PRZ),1,0)</f>
        <v>1</v>
      </c>
      <c r="E350" s="12">
        <f ca="1">IF(AND(C350=1,D350=0,B350&lt;PRZ+PRO),1,0)</f>
        <v>0</v>
      </c>
      <c r="F350" s="12">
        <f ca="1">IF(AND(C350=2,B350&lt;PZR),1,0)</f>
        <v>0</v>
      </c>
      <c r="G350" s="12">
        <f ca="1">IF(AND(C350=2,F350=0,B350&lt;PZR+PZO),1,0)</f>
        <v>0</v>
      </c>
      <c r="H350" s="12">
        <f ca="1">IF(AND(C350=3,B350&lt;POR),1,0)</f>
        <v>0</v>
      </c>
      <c r="I350" s="12">
        <f ca="1">IF(AND(C350=3,H350=0,B350&lt;POR+POZ),1,0)</f>
        <v>0</v>
      </c>
      <c r="J350" s="12">
        <f t="shared" ca="1" si="40"/>
        <v>1</v>
      </c>
      <c r="K350">
        <f t="shared" ca="1" si="41"/>
        <v>2</v>
      </c>
      <c r="L350">
        <f ca="1">IF(K350=0,L349+Tijdstap,Tijdstap)</f>
        <v>15</v>
      </c>
      <c r="M350">
        <f t="shared" ca="1" si="42"/>
        <v>1</v>
      </c>
      <c r="N350">
        <f t="shared" ca="1" si="38"/>
        <v>30</v>
      </c>
    </row>
    <row r="351" spans="1:14" x14ac:dyDescent="0.25">
      <c r="A351">
        <f>A350+Tijdstap</f>
        <v>5235</v>
      </c>
      <c r="B351">
        <f t="shared" ca="1" si="37"/>
        <v>0.21631227081131033</v>
      </c>
      <c r="C351" s="12">
        <f t="shared" ca="1" si="39"/>
        <v>2</v>
      </c>
      <c r="D351" s="12">
        <f ca="1">IF(AND(C351=1,B351&lt;PRZ),1,0)</f>
        <v>0</v>
      </c>
      <c r="E351" s="12">
        <f ca="1">IF(AND(C351=1,D351=0,B351&lt;PRZ+PRO),1,0)</f>
        <v>0</v>
      </c>
      <c r="F351" s="12">
        <f ca="1">IF(AND(C351=2,B351&lt;PZR),1,0)</f>
        <v>1</v>
      </c>
      <c r="G351" s="12">
        <f ca="1">IF(AND(C351=2,F351=0,B351&lt;PZR+PZO),1,0)</f>
        <v>0</v>
      </c>
      <c r="H351" s="12">
        <f ca="1">IF(AND(C351=3,B351&lt;POR),1,0)</f>
        <v>0</v>
      </c>
      <c r="I351" s="12">
        <f ca="1">IF(AND(C351=3,H351=0,B351&lt;POR+POZ),1,0)</f>
        <v>0</v>
      </c>
      <c r="J351" s="12">
        <f t="shared" ca="1" si="40"/>
        <v>1</v>
      </c>
      <c r="K351">
        <f t="shared" ca="1" si="41"/>
        <v>1</v>
      </c>
      <c r="L351">
        <f ca="1">IF(K351=0,L350+Tijdstap,Tijdstap)</f>
        <v>15</v>
      </c>
      <c r="M351">
        <f t="shared" ca="1" si="42"/>
        <v>2</v>
      </c>
      <c r="N351">
        <f t="shared" ca="1" si="38"/>
        <v>15</v>
      </c>
    </row>
    <row r="352" spans="1:14" x14ac:dyDescent="0.25">
      <c r="A352">
        <f>A351+Tijdstap</f>
        <v>5250</v>
      </c>
      <c r="B352">
        <f t="shared" ca="1" si="37"/>
        <v>0.38788680881211701</v>
      </c>
      <c r="C352" s="12">
        <f t="shared" ca="1" si="39"/>
        <v>1</v>
      </c>
      <c r="D352" s="12">
        <f ca="1">IF(AND(C352=1,B352&lt;PRZ),1,0)</f>
        <v>0</v>
      </c>
      <c r="E352" s="12">
        <f ca="1">IF(AND(C352=1,D352=0,B352&lt;PRZ+PRO),1,0)</f>
        <v>1</v>
      </c>
      <c r="F352" s="12">
        <f ca="1">IF(AND(C352=2,B352&lt;PZR),1,0)</f>
        <v>0</v>
      </c>
      <c r="G352" s="12">
        <f ca="1">IF(AND(C352=2,F352=0,B352&lt;PZR+PZO),1,0)</f>
        <v>0</v>
      </c>
      <c r="H352" s="12">
        <f ca="1">IF(AND(C352=3,B352&lt;POR),1,0)</f>
        <v>0</v>
      </c>
      <c r="I352" s="12">
        <f ca="1">IF(AND(C352=3,H352=0,B352&lt;POR+POZ),1,0)</f>
        <v>0</v>
      </c>
      <c r="J352" s="12">
        <f t="shared" ca="1" si="40"/>
        <v>1</v>
      </c>
      <c r="K352">
        <f t="shared" ca="1" si="41"/>
        <v>3</v>
      </c>
      <c r="L352">
        <f ca="1">IF(K352=0,L351+Tijdstap,Tijdstap)</f>
        <v>15</v>
      </c>
      <c r="M352">
        <f t="shared" ca="1" si="42"/>
        <v>1</v>
      </c>
      <c r="N352">
        <f t="shared" ca="1" si="38"/>
        <v>15</v>
      </c>
    </row>
    <row r="353" spans="1:14" x14ac:dyDescent="0.25">
      <c r="A353">
        <f>A352+Tijdstap</f>
        <v>5265</v>
      </c>
      <c r="B353">
        <f t="shared" ca="1" si="37"/>
        <v>0.40391088183588186</v>
      </c>
      <c r="C353" s="12">
        <f t="shared" ca="1" si="39"/>
        <v>3</v>
      </c>
      <c r="D353" s="12">
        <f ca="1">IF(AND(C353=1,B353&lt;PRZ),1,0)</f>
        <v>0</v>
      </c>
      <c r="E353" s="12">
        <f ca="1">IF(AND(C353=1,D353=0,B353&lt;PRZ+PRO),1,0)</f>
        <v>0</v>
      </c>
      <c r="F353" s="12">
        <f ca="1">IF(AND(C353=2,B353&lt;PZR),1,0)</f>
        <v>0</v>
      </c>
      <c r="G353" s="12">
        <f ca="1">IF(AND(C353=2,F353=0,B353&lt;PZR+PZO),1,0)</f>
        <v>0</v>
      </c>
      <c r="H353" s="12">
        <f ca="1">IF(AND(C353=3,B353&lt;POR),1,0)</f>
        <v>0</v>
      </c>
      <c r="I353" s="12">
        <f ca="1">IF(AND(C353=3,H353=0,B353&lt;POR+POZ),1,0)</f>
        <v>1</v>
      </c>
      <c r="J353" s="12">
        <f t="shared" ca="1" si="40"/>
        <v>1</v>
      </c>
      <c r="K353">
        <f t="shared" ca="1" si="41"/>
        <v>2</v>
      </c>
      <c r="L353">
        <f ca="1">IF(K353=0,L352+Tijdstap,Tijdstap)</f>
        <v>15</v>
      </c>
      <c r="M353">
        <f t="shared" ca="1" si="42"/>
        <v>3</v>
      </c>
      <c r="N353">
        <f t="shared" ca="1" si="38"/>
        <v>15</v>
      </c>
    </row>
    <row r="354" spans="1:14" x14ac:dyDescent="0.25">
      <c r="A354">
        <f>A353+Tijdstap</f>
        <v>5280</v>
      </c>
      <c r="B354">
        <f t="shared" ca="1" si="37"/>
        <v>0.12007418855667773</v>
      </c>
      <c r="C354" s="12">
        <f t="shared" ca="1" si="39"/>
        <v>2</v>
      </c>
      <c r="D354" s="12">
        <f ca="1">IF(AND(C354=1,B354&lt;PRZ),1,0)</f>
        <v>0</v>
      </c>
      <c r="E354" s="12">
        <f ca="1">IF(AND(C354=1,D354=0,B354&lt;PRZ+PRO),1,0)</f>
        <v>0</v>
      </c>
      <c r="F354" s="12">
        <f ca="1">IF(AND(C354=2,B354&lt;PZR),1,0)</f>
        <v>1</v>
      </c>
      <c r="G354" s="12">
        <f ca="1">IF(AND(C354=2,F354=0,B354&lt;PZR+PZO),1,0)</f>
        <v>0</v>
      </c>
      <c r="H354" s="12">
        <f ca="1">IF(AND(C354=3,B354&lt;POR),1,0)</f>
        <v>0</v>
      </c>
      <c r="I354" s="12">
        <f ca="1">IF(AND(C354=3,H354=0,B354&lt;POR+POZ),1,0)</f>
        <v>0</v>
      </c>
      <c r="J354" s="12">
        <f t="shared" ca="1" si="40"/>
        <v>1</v>
      </c>
      <c r="K354">
        <f t="shared" ca="1" si="41"/>
        <v>1</v>
      </c>
      <c r="L354">
        <f ca="1">IF(K354=0,L353+Tijdstap,Tijdstap)</f>
        <v>15</v>
      </c>
      <c r="M354">
        <f t="shared" ca="1" si="42"/>
        <v>2</v>
      </c>
      <c r="N354">
        <f t="shared" ca="1" si="38"/>
        <v>15</v>
      </c>
    </row>
    <row r="355" spans="1:14" x14ac:dyDescent="0.25">
      <c r="A355">
        <f>A354+Tijdstap</f>
        <v>5295</v>
      </c>
      <c r="B355">
        <f t="shared" ca="1" si="37"/>
        <v>0.1523066313965894</v>
      </c>
      <c r="C355" s="12">
        <f t="shared" ca="1" si="39"/>
        <v>1</v>
      </c>
      <c r="D355" s="12">
        <f ca="1">IF(AND(C355=1,B355&lt;PRZ),1,0)</f>
        <v>1</v>
      </c>
      <c r="E355" s="12">
        <f ca="1">IF(AND(C355=1,D355=0,B355&lt;PRZ+PRO),1,0)</f>
        <v>0</v>
      </c>
      <c r="F355" s="12">
        <f ca="1">IF(AND(C355=2,B355&lt;PZR),1,0)</f>
        <v>0</v>
      </c>
      <c r="G355" s="12">
        <f ca="1">IF(AND(C355=2,F355=0,B355&lt;PZR+PZO),1,0)</f>
        <v>0</v>
      </c>
      <c r="H355" s="12">
        <f ca="1">IF(AND(C355=3,B355&lt;POR),1,0)</f>
        <v>0</v>
      </c>
      <c r="I355" s="12">
        <f ca="1">IF(AND(C355=3,H355=0,B355&lt;POR+POZ),1,0)</f>
        <v>0</v>
      </c>
      <c r="J355" s="12">
        <f t="shared" ca="1" si="40"/>
        <v>1</v>
      </c>
      <c r="K355">
        <f t="shared" ca="1" si="41"/>
        <v>2</v>
      </c>
      <c r="L355">
        <f ca="1">IF(K355=0,L354+Tijdstap,Tijdstap)</f>
        <v>15</v>
      </c>
      <c r="M355">
        <f t="shared" ca="1" si="42"/>
        <v>1</v>
      </c>
      <c r="N355">
        <f t="shared" ca="1" si="38"/>
        <v>15</v>
      </c>
    </row>
    <row r="356" spans="1:14" x14ac:dyDescent="0.25">
      <c r="A356">
        <f>A355+Tijdstap</f>
        <v>5310</v>
      </c>
      <c r="B356">
        <f t="shared" ca="1" si="37"/>
        <v>0.39248109032798373</v>
      </c>
      <c r="C356" s="12">
        <f t="shared" ca="1" si="39"/>
        <v>2</v>
      </c>
      <c r="D356" s="12">
        <f ca="1">IF(AND(C356=1,B356&lt;PRZ),1,0)</f>
        <v>0</v>
      </c>
      <c r="E356" s="12">
        <f ca="1">IF(AND(C356=1,D356=0,B356&lt;PRZ+PRO),1,0)</f>
        <v>0</v>
      </c>
      <c r="F356" s="12">
        <f ca="1">IF(AND(C356=2,B356&lt;PZR),1,0)</f>
        <v>1</v>
      </c>
      <c r="G356" s="12">
        <f ca="1">IF(AND(C356=2,F356=0,B356&lt;PZR+PZO),1,0)</f>
        <v>0</v>
      </c>
      <c r="H356" s="12">
        <f ca="1">IF(AND(C356=3,B356&lt;POR),1,0)</f>
        <v>0</v>
      </c>
      <c r="I356" s="12">
        <f ca="1">IF(AND(C356=3,H356=0,B356&lt;POR+POZ),1,0)</f>
        <v>0</v>
      </c>
      <c r="J356" s="12">
        <f t="shared" ca="1" si="40"/>
        <v>1</v>
      </c>
      <c r="K356">
        <f t="shared" ca="1" si="41"/>
        <v>1</v>
      </c>
      <c r="L356">
        <f ca="1">IF(K356=0,L355+Tijdstap,Tijdstap)</f>
        <v>15</v>
      </c>
      <c r="M356">
        <f t="shared" ca="1" si="42"/>
        <v>2</v>
      </c>
      <c r="N356">
        <f t="shared" ca="1" si="38"/>
        <v>15</v>
      </c>
    </row>
    <row r="357" spans="1:14" x14ac:dyDescent="0.25">
      <c r="A357">
        <f>A356+Tijdstap</f>
        <v>5325</v>
      </c>
      <c r="B357">
        <f t="shared" ca="1" si="37"/>
        <v>0.80770929248866896</v>
      </c>
      <c r="C357" s="12">
        <f t="shared" ca="1" si="39"/>
        <v>1</v>
      </c>
      <c r="D357" s="12">
        <f ca="1">IF(AND(C357=1,B357&lt;PRZ),1,0)</f>
        <v>0</v>
      </c>
      <c r="E357" s="12">
        <f ca="1">IF(AND(C357=1,D357=0,B357&lt;PRZ+PRO),1,0)</f>
        <v>0</v>
      </c>
      <c r="F357" s="12">
        <f ca="1">IF(AND(C357=2,B357&lt;PZR),1,0)</f>
        <v>0</v>
      </c>
      <c r="G357" s="12">
        <f ca="1">IF(AND(C357=2,F357=0,B357&lt;PZR+PZO),1,0)</f>
        <v>0</v>
      </c>
      <c r="H357" s="12">
        <f ca="1">IF(AND(C357=3,B357&lt;POR),1,0)</f>
        <v>0</v>
      </c>
      <c r="I357" s="12">
        <f ca="1">IF(AND(C357=3,H357=0,B357&lt;POR+POZ),1,0)</f>
        <v>0</v>
      </c>
      <c r="J357" s="12">
        <f t="shared" ca="1" si="40"/>
        <v>0</v>
      </c>
      <c r="K357">
        <f t="shared" ca="1" si="41"/>
        <v>0</v>
      </c>
      <c r="L357">
        <f ca="1">IF(K357=0,L356+Tijdstap,Tijdstap)</f>
        <v>30</v>
      </c>
      <c r="M357" t="str">
        <f t="shared" ca="1" si="42"/>
        <v/>
      </c>
      <c r="N357" t="str">
        <f t="shared" ca="1" si="38"/>
        <v/>
      </c>
    </row>
    <row r="358" spans="1:14" x14ac:dyDescent="0.25">
      <c r="A358">
        <f>A357+Tijdstap</f>
        <v>5340</v>
      </c>
      <c r="B358">
        <f t="shared" ca="1" si="37"/>
        <v>0.37059916221101996</v>
      </c>
      <c r="C358" s="12">
        <f t="shared" ca="1" si="39"/>
        <v>1</v>
      </c>
      <c r="D358" s="12">
        <f ca="1">IF(AND(C358=1,B358&lt;PRZ),1,0)</f>
        <v>0</v>
      </c>
      <c r="E358" s="12">
        <f ca="1">IF(AND(C358=1,D358=0,B358&lt;PRZ+PRO),1,0)</f>
        <v>1</v>
      </c>
      <c r="F358" s="12">
        <f ca="1">IF(AND(C358=2,B358&lt;PZR),1,0)</f>
        <v>0</v>
      </c>
      <c r="G358" s="12">
        <f ca="1">IF(AND(C358=2,F358=0,B358&lt;PZR+PZO),1,0)</f>
        <v>0</v>
      </c>
      <c r="H358" s="12">
        <f ca="1">IF(AND(C358=3,B358&lt;POR),1,0)</f>
        <v>0</v>
      </c>
      <c r="I358" s="12">
        <f ca="1">IF(AND(C358=3,H358=0,B358&lt;POR+POZ),1,0)</f>
        <v>0</v>
      </c>
      <c r="J358" s="12">
        <f t="shared" ca="1" si="40"/>
        <v>1</v>
      </c>
      <c r="K358">
        <f t="shared" ca="1" si="41"/>
        <v>3</v>
      </c>
      <c r="L358">
        <f ca="1">IF(K358=0,L357+Tijdstap,Tijdstap)</f>
        <v>15</v>
      </c>
      <c r="M358">
        <f t="shared" ca="1" si="42"/>
        <v>1</v>
      </c>
      <c r="N358">
        <f t="shared" ca="1" si="38"/>
        <v>30</v>
      </c>
    </row>
    <row r="359" spans="1:14" x14ac:dyDescent="0.25">
      <c r="A359">
        <f>A358+Tijdstap</f>
        <v>5355</v>
      </c>
      <c r="B359">
        <f t="shared" ca="1" si="37"/>
        <v>0.69347267933239309</v>
      </c>
      <c r="C359" s="12">
        <f t="shared" ca="1" si="39"/>
        <v>3</v>
      </c>
      <c r="D359" s="12">
        <f ca="1">IF(AND(C359=1,B359&lt;PRZ),1,0)</f>
        <v>0</v>
      </c>
      <c r="E359" s="12">
        <f ca="1">IF(AND(C359=1,D359=0,B359&lt;PRZ+PRO),1,0)</f>
        <v>0</v>
      </c>
      <c r="F359" s="12">
        <f ca="1">IF(AND(C359=2,B359&lt;PZR),1,0)</f>
        <v>0</v>
      </c>
      <c r="G359" s="12">
        <f ca="1">IF(AND(C359=2,F359=0,B359&lt;PZR+PZO),1,0)</f>
        <v>0</v>
      </c>
      <c r="H359" s="12">
        <f ca="1">IF(AND(C359=3,B359&lt;POR),1,0)</f>
        <v>0</v>
      </c>
      <c r="I359" s="12">
        <f ca="1">IF(AND(C359=3,H359=0,B359&lt;POR+POZ),1,0)</f>
        <v>1</v>
      </c>
      <c r="J359" s="12">
        <f t="shared" ca="1" si="40"/>
        <v>1</v>
      </c>
      <c r="K359">
        <f t="shared" ca="1" si="41"/>
        <v>2</v>
      </c>
      <c r="L359">
        <f ca="1">IF(K359=0,L358+Tijdstap,Tijdstap)</f>
        <v>15</v>
      </c>
      <c r="M359">
        <f t="shared" ca="1" si="42"/>
        <v>3</v>
      </c>
      <c r="N359">
        <f t="shared" ca="1" si="38"/>
        <v>15</v>
      </c>
    </row>
    <row r="360" spans="1:14" x14ac:dyDescent="0.25">
      <c r="A360">
        <f>A359+Tijdstap</f>
        <v>5370</v>
      </c>
      <c r="B360">
        <f t="shared" ca="1" si="37"/>
        <v>0.50617521719699377</v>
      </c>
      <c r="C360" s="12">
        <f t="shared" ca="1" si="39"/>
        <v>2</v>
      </c>
      <c r="D360" s="12">
        <f ca="1">IF(AND(C360=1,B360&lt;PRZ),1,0)</f>
        <v>0</v>
      </c>
      <c r="E360" s="12">
        <f ca="1">IF(AND(C360=1,D360=0,B360&lt;PRZ+PRO),1,0)</f>
        <v>0</v>
      </c>
      <c r="F360" s="12">
        <f ca="1">IF(AND(C360=2,B360&lt;PZR),1,0)</f>
        <v>0</v>
      </c>
      <c r="G360" s="12">
        <f ca="1">IF(AND(C360=2,F360=0,B360&lt;PZR+PZO),1,0)</f>
        <v>1</v>
      </c>
      <c r="H360" s="12">
        <f ca="1">IF(AND(C360=3,B360&lt;POR),1,0)</f>
        <v>0</v>
      </c>
      <c r="I360" s="12">
        <f ca="1">IF(AND(C360=3,H360=0,B360&lt;POR+POZ),1,0)</f>
        <v>0</v>
      </c>
      <c r="J360" s="12">
        <f t="shared" ca="1" si="40"/>
        <v>1</v>
      </c>
      <c r="K360">
        <f t="shared" ca="1" si="41"/>
        <v>3</v>
      </c>
      <c r="L360">
        <f ca="1">IF(K360=0,L359+Tijdstap,Tijdstap)</f>
        <v>15</v>
      </c>
      <c r="M360">
        <f t="shared" ca="1" si="42"/>
        <v>2</v>
      </c>
      <c r="N360">
        <f t="shared" ca="1" si="38"/>
        <v>15</v>
      </c>
    </row>
    <row r="361" spans="1:14" x14ac:dyDescent="0.25">
      <c r="A361">
        <f>A360+Tijdstap</f>
        <v>5385</v>
      </c>
      <c r="B361">
        <f t="shared" ca="1" si="37"/>
        <v>0.68311573531492764</v>
      </c>
      <c r="C361" s="12">
        <f t="shared" ca="1" si="39"/>
        <v>3</v>
      </c>
      <c r="D361" s="12">
        <f ca="1">IF(AND(C361=1,B361&lt;PRZ),1,0)</f>
        <v>0</v>
      </c>
      <c r="E361" s="12">
        <f ca="1">IF(AND(C361=1,D361=0,B361&lt;PRZ+PRO),1,0)</f>
        <v>0</v>
      </c>
      <c r="F361" s="12">
        <f ca="1">IF(AND(C361=2,B361&lt;PZR),1,0)</f>
        <v>0</v>
      </c>
      <c r="G361" s="12">
        <f ca="1">IF(AND(C361=2,F361=0,B361&lt;PZR+PZO),1,0)</f>
        <v>0</v>
      </c>
      <c r="H361" s="12">
        <f ca="1">IF(AND(C361=3,B361&lt;POR),1,0)</f>
        <v>0</v>
      </c>
      <c r="I361" s="12">
        <f ca="1">IF(AND(C361=3,H361=0,B361&lt;POR+POZ),1,0)</f>
        <v>1</v>
      </c>
      <c r="J361" s="12">
        <f t="shared" ca="1" si="40"/>
        <v>1</v>
      </c>
      <c r="K361">
        <f t="shared" ca="1" si="41"/>
        <v>2</v>
      </c>
      <c r="L361">
        <f ca="1">IF(K361=0,L360+Tijdstap,Tijdstap)</f>
        <v>15</v>
      </c>
      <c r="M361">
        <f t="shared" ca="1" si="42"/>
        <v>3</v>
      </c>
      <c r="N361">
        <f t="shared" ca="1" si="38"/>
        <v>15</v>
      </c>
    </row>
    <row r="362" spans="1:14" x14ac:dyDescent="0.25">
      <c r="A362">
        <f>A361+Tijdstap</f>
        <v>5400</v>
      </c>
      <c r="B362">
        <f t="shared" ca="1" si="37"/>
        <v>1.3588394290762196E-2</v>
      </c>
      <c r="C362" s="12">
        <f t="shared" ca="1" si="39"/>
        <v>2</v>
      </c>
      <c r="D362" s="12">
        <f ca="1">IF(AND(C362=1,B362&lt;PRZ),1,0)</f>
        <v>0</v>
      </c>
      <c r="E362" s="12">
        <f ca="1">IF(AND(C362=1,D362=0,B362&lt;PRZ+PRO),1,0)</f>
        <v>0</v>
      </c>
      <c r="F362" s="12">
        <f ca="1">IF(AND(C362=2,B362&lt;PZR),1,0)</f>
        <v>1</v>
      </c>
      <c r="G362" s="12">
        <f ca="1">IF(AND(C362=2,F362=0,B362&lt;PZR+PZO),1,0)</f>
        <v>0</v>
      </c>
      <c r="H362" s="12">
        <f ca="1">IF(AND(C362=3,B362&lt;POR),1,0)</f>
        <v>0</v>
      </c>
      <c r="I362" s="12">
        <f ca="1">IF(AND(C362=3,H362=0,B362&lt;POR+POZ),1,0)</f>
        <v>0</v>
      </c>
      <c r="J362" s="12">
        <f t="shared" ca="1" si="40"/>
        <v>1</v>
      </c>
      <c r="K362">
        <f t="shared" ca="1" si="41"/>
        <v>1</v>
      </c>
      <c r="L362">
        <f ca="1">IF(K362=0,L361+Tijdstap,Tijdstap)</f>
        <v>15</v>
      </c>
      <c r="M362">
        <f t="shared" ca="1" si="42"/>
        <v>2</v>
      </c>
      <c r="N362">
        <f t="shared" ca="1" si="38"/>
        <v>15</v>
      </c>
    </row>
    <row r="363" spans="1:14" x14ac:dyDescent="0.25">
      <c r="A363">
        <f>A362+Tijdstap</f>
        <v>5415</v>
      </c>
      <c r="B363">
        <f t="shared" ca="1" si="37"/>
        <v>0.7494401434549478</v>
      </c>
      <c r="C363" s="12">
        <f t="shared" ca="1" si="39"/>
        <v>1</v>
      </c>
      <c r="D363" s="12">
        <f ca="1">IF(AND(C363=1,B363&lt;PRZ),1,0)</f>
        <v>0</v>
      </c>
      <c r="E363" s="12">
        <f ca="1">IF(AND(C363=1,D363=0,B363&lt;PRZ+PRO),1,0)</f>
        <v>0</v>
      </c>
      <c r="F363" s="12">
        <f ca="1">IF(AND(C363=2,B363&lt;PZR),1,0)</f>
        <v>0</v>
      </c>
      <c r="G363" s="12">
        <f ca="1">IF(AND(C363=2,F363=0,B363&lt;PZR+PZO),1,0)</f>
        <v>0</v>
      </c>
      <c r="H363" s="12">
        <f ca="1">IF(AND(C363=3,B363&lt;POR),1,0)</f>
        <v>0</v>
      </c>
      <c r="I363" s="12">
        <f ca="1">IF(AND(C363=3,H363=0,B363&lt;POR+POZ),1,0)</f>
        <v>0</v>
      </c>
      <c r="J363" s="12">
        <f t="shared" ca="1" si="40"/>
        <v>0</v>
      </c>
      <c r="K363">
        <f t="shared" ca="1" si="41"/>
        <v>0</v>
      </c>
      <c r="L363">
        <f ca="1">IF(K363=0,L362+Tijdstap,Tijdstap)</f>
        <v>30</v>
      </c>
      <c r="M363" t="str">
        <f t="shared" ca="1" si="42"/>
        <v/>
      </c>
      <c r="N363" t="str">
        <f t="shared" ca="1" si="38"/>
        <v/>
      </c>
    </row>
    <row r="364" spans="1:14" x14ac:dyDescent="0.25">
      <c r="A364">
        <f>A363+Tijdstap</f>
        <v>5430</v>
      </c>
      <c r="B364">
        <f t="shared" ca="1" si="37"/>
        <v>0.9004061068351118</v>
      </c>
      <c r="C364" s="12">
        <f t="shared" ca="1" si="39"/>
        <v>1</v>
      </c>
      <c r="D364" s="12">
        <f ca="1">IF(AND(C364=1,B364&lt;PRZ),1,0)</f>
        <v>0</v>
      </c>
      <c r="E364" s="12">
        <f ca="1">IF(AND(C364=1,D364=0,B364&lt;PRZ+PRO),1,0)</f>
        <v>0</v>
      </c>
      <c r="F364" s="12">
        <f ca="1">IF(AND(C364=2,B364&lt;PZR),1,0)</f>
        <v>0</v>
      </c>
      <c r="G364" s="12">
        <f ca="1">IF(AND(C364=2,F364=0,B364&lt;PZR+PZO),1,0)</f>
        <v>0</v>
      </c>
      <c r="H364" s="12">
        <f ca="1">IF(AND(C364=3,B364&lt;POR),1,0)</f>
        <v>0</v>
      </c>
      <c r="I364" s="12">
        <f ca="1">IF(AND(C364=3,H364=0,B364&lt;POR+POZ),1,0)</f>
        <v>0</v>
      </c>
      <c r="J364" s="12">
        <f t="shared" ca="1" si="40"/>
        <v>0</v>
      </c>
      <c r="K364">
        <f t="shared" ca="1" si="41"/>
        <v>0</v>
      </c>
      <c r="L364">
        <f ca="1">IF(K364=0,L363+Tijdstap,Tijdstap)</f>
        <v>45</v>
      </c>
      <c r="M364" t="str">
        <f t="shared" ca="1" si="42"/>
        <v/>
      </c>
      <c r="N364" t="str">
        <f t="shared" ca="1" si="38"/>
        <v/>
      </c>
    </row>
    <row r="365" spans="1:14" x14ac:dyDescent="0.25">
      <c r="A365">
        <f>A364+Tijdstap</f>
        <v>5445</v>
      </c>
      <c r="B365">
        <f t="shared" ca="1" si="37"/>
        <v>0.24381329392194873</v>
      </c>
      <c r="C365" s="12">
        <f t="shared" ca="1" si="39"/>
        <v>1</v>
      </c>
      <c r="D365" s="12">
        <f ca="1">IF(AND(C365=1,B365&lt;PRZ),1,0)</f>
        <v>1</v>
      </c>
      <c r="E365" s="12">
        <f ca="1">IF(AND(C365=1,D365=0,B365&lt;PRZ+PRO),1,0)</f>
        <v>0</v>
      </c>
      <c r="F365" s="12">
        <f ca="1">IF(AND(C365=2,B365&lt;PZR),1,0)</f>
        <v>0</v>
      </c>
      <c r="G365" s="12">
        <f ca="1">IF(AND(C365=2,F365=0,B365&lt;PZR+PZO),1,0)</f>
        <v>0</v>
      </c>
      <c r="H365" s="12">
        <f ca="1">IF(AND(C365=3,B365&lt;POR),1,0)</f>
        <v>0</v>
      </c>
      <c r="I365" s="12">
        <f ca="1">IF(AND(C365=3,H365=0,B365&lt;POR+POZ),1,0)</f>
        <v>0</v>
      </c>
      <c r="J365" s="12">
        <f t="shared" ca="1" si="40"/>
        <v>1</v>
      </c>
      <c r="K365">
        <f t="shared" ca="1" si="41"/>
        <v>2</v>
      </c>
      <c r="L365">
        <f ca="1">IF(K365=0,L364+Tijdstap,Tijdstap)</f>
        <v>15</v>
      </c>
      <c r="M365">
        <f t="shared" ca="1" si="42"/>
        <v>1</v>
      </c>
      <c r="N365">
        <f t="shared" ca="1" si="38"/>
        <v>45</v>
      </c>
    </row>
    <row r="366" spans="1:14" x14ac:dyDescent="0.25">
      <c r="A366">
        <f>A365+Tijdstap</f>
        <v>5460</v>
      </c>
      <c r="B366">
        <f t="shared" ca="1" si="37"/>
        <v>0.18809724910271142</v>
      </c>
      <c r="C366" s="12">
        <f t="shared" ca="1" si="39"/>
        <v>2</v>
      </c>
      <c r="D366" s="12">
        <f ca="1">IF(AND(C366=1,B366&lt;PRZ),1,0)</f>
        <v>0</v>
      </c>
      <c r="E366" s="12">
        <f ca="1">IF(AND(C366=1,D366=0,B366&lt;PRZ+PRO),1,0)</f>
        <v>0</v>
      </c>
      <c r="F366" s="12">
        <f ca="1">IF(AND(C366=2,B366&lt;PZR),1,0)</f>
        <v>1</v>
      </c>
      <c r="G366" s="12">
        <f ca="1">IF(AND(C366=2,F366=0,B366&lt;PZR+PZO),1,0)</f>
        <v>0</v>
      </c>
      <c r="H366" s="12">
        <f ca="1">IF(AND(C366=3,B366&lt;POR),1,0)</f>
        <v>0</v>
      </c>
      <c r="I366" s="12">
        <f ca="1">IF(AND(C366=3,H366=0,B366&lt;POR+POZ),1,0)</f>
        <v>0</v>
      </c>
      <c r="J366" s="12">
        <f t="shared" ca="1" si="40"/>
        <v>1</v>
      </c>
      <c r="K366">
        <f t="shared" ca="1" si="41"/>
        <v>1</v>
      </c>
      <c r="L366">
        <f ca="1">IF(K366=0,L365+Tijdstap,Tijdstap)</f>
        <v>15</v>
      </c>
      <c r="M366">
        <f t="shared" ca="1" si="42"/>
        <v>2</v>
      </c>
      <c r="N366">
        <f t="shared" ca="1" si="38"/>
        <v>15</v>
      </c>
    </row>
    <row r="367" spans="1:14" x14ac:dyDescent="0.25">
      <c r="A367">
        <f>A366+Tijdstap</f>
        <v>5475</v>
      </c>
      <c r="B367">
        <f t="shared" ca="1" si="37"/>
        <v>0.41401781530500881</v>
      </c>
      <c r="C367" s="12">
        <f t="shared" ca="1" si="39"/>
        <v>1</v>
      </c>
      <c r="D367" s="12">
        <f ca="1">IF(AND(C367=1,B367&lt;PRZ),1,0)</f>
        <v>0</v>
      </c>
      <c r="E367" s="12">
        <f ca="1">IF(AND(C367=1,D367=0,B367&lt;PRZ+PRO),1,0)</f>
        <v>0</v>
      </c>
      <c r="F367" s="12">
        <f ca="1">IF(AND(C367=2,B367&lt;PZR),1,0)</f>
        <v>0</v>
      </c>
      <c r="G367" s="12">
        <f ca="1">IF(AND(C367=2,F367=0,B367&lt;PZR+PZO),1,0)</f>
        <v>0</v>
      </c>
      <c r="H367" s="12">
        <f ca="1">IF(AND(C367=3,B367&lt;POR),1,0)</f>
        <v>0</v>
      </c>
      <c r="I367" s="12">
        <f ca="1">IF(AND(C367=3,H367=0,B367&lt;POR+POZ),1,0)</f>
        <v>0</v>
      </c>
      <c r="J367" s="12">
        <f t="shared" ca="1" si="40"/>
        <v>0</v>
      </c>
      <c r="K367">
        <f t="shared" ca="1" si="41"/>
        <v>0</v>
      </c>
      <c r="L367">
        <f ca="1">IF(K367=0,L366+Tijdstap,Tijdstap)</f>
        <v>30</v>
      </c>
      <c r="M367" t="str">
        <f t="shared" ca="1" si="42"/>
        <v/>
      </c>
      <c r="N367" t="str">
        <f t="shared" ca="1" si="38"/>
        <v/>
      </c>
    </row>
    <row r="368" spans="1:14" x14ac:dyDescent="0.25">
      <c r="A368">
        <f>A367+Tijdstap</f>
        <v>5490</v>
      </c>
      <c r="B368">
        <f t="shared" ca="1" si="37"/>
        <v>0.75954442269873812</v>
      </c>
      <c r="C368" s="12">
        <f t="shared" ca="1" si="39"/>
        <v>1</v>
      </c>
      <c r="D368" s="12">
        <f ca="1">IF(AND(C368=1,B368&lt;PRZ),1,0)</f>
        <v>0</v>
      </c>
      <c r="E368" s="12">
        <f ca="1">IF(AND(C368=1,D368=0,B368&lt;PRZ+PRO),1,0)</f>
        <v>0</v>
      </c>
      <c r="F368" s="12">
        <f ca="1">IF(AND(C368=2,B368&lt;PZR),1,0)</f>
        <v>0</v>
      </c>
      <c r="G368" s="12">
        <f ca="1">IF(AND(C368=2,F368=0,B368&lt;PZR+PZO),1,0)</f>
        <v>0</v>
      </c>
      <c r="H368" s="12">
        <f ca="1">IF(AND(C368=3,B368&lt;POR),1,0)</f>
        <v>0</v>
      </c>
      <c r="I368" s="12">
        <f ca="1">IF(AND(C368=3,H368=0,B368&lt;POR+POZ),1,0)</f>
        <v>0</v>
      </c>
      <c r="J368" s="12">
        <f t="shared" ca="1" si="40"/>
        <v>0</v>
      </c>
      <c r="K368">
        <f t="shared" ca="1" si="41"/>
        <v>0</v>
      </c>
      <c r="L368">
        <f ca="1">IF(K368=0,L367+Tijdstap,Tijdstap)</f>
        <v>45</v>
      </c>
      <c r="M368" t="str">
        <f t="shared" ca="1" si="42"/>
        <v/>
      </c>
      <c r="N368" t="str">
        <f t="shared" ca="1" si="38"/>
        <v/>
      </c>
    </row>
    <row r="369" spans="1:14" x14ac:dyDescent="0.25">
      <c r="A369">
        <f>A368+Tijdstap</f>
        <v>5505</v>
      </c>
      <c r="B369">
        <f t="shared" ca="1" si="37"/>
        <v>0.77642884144544566</v>
      </c>
      <c r="C369" s="12">
        <f t="shared" ca="1" si="39"/>
        <v>1</v>
      </c>
      <c r="D369" s="12">
        <f ca="1">IF(AND(C369=1,B369&lt;PRZ),1,0)</f>
        <v>0</v>
      </c>
      <c r="E369" s="12">
        <f ca="1">IF(AND(C369=1,D369=0,B369&lt;PRZ+PRO),1,0)</f>
        <v>0</v>
      </c>
      <c r="F369" s="12">
        <f ca="1">IF(AND(C369=2,B369&lt;PZR),1,0)</f>
        <v>0</v>
      </c>
      <c r="G369" s="12">
        <f ca="1">IF(AND(C369=2,F369=0,B369&lt;PZR+PZO),1,0)</f>
        <v>0</v>
      </c>
      <c r="H369" s="12">
        <f ca="1">IF(AND(C369=3,B369&lt;POR),1,0)</f>
        <v>0</v>
      </c>
      <c r="I369" s="12">
        <f ca="1">IF(AND(C369=3,H369=0,B369&lt;POR+POZ),1,0)</f>
        <v>0</v>
      </c>
      <c r="J369" s="12">
        <f t="shared" ca="1" si="40"/>
        <v>0</v>
      </c>
      <c r="K369">
        <f t="shared" ca="1" si="41"/>
        <v>0</v>
      </c>
      <c r="L369">
        <f ca="1">IF(K369=0,L368+Tijdstap,Tijdstap)</f>
        <v>60</v>
      </c>
      <c r="M369" t="str">
        <f t="shared" ca="1" si="42"/>
        <v/>
      </c>
      <c r="N369" t="str">
        <f t="shared" ca="1" si="38"/>
        <v/>
      </c>
    </row>
    <row r="370" spans="1:14" x14ac:dyDescent="0.25">
      <c r="A370">
        <f>A369+Tijdstap</f>
        <v>5520</v>
      </c>
      <c r="B370">
        <f t="shared" ca="1" si="37"/>
        <v>1.221544340301739E-2</v>
      </c>
      <c r="C370" s="12">
        <f t="shared" ca="1" si="39"/>
        <v>1</v>
      </c>
      <c r="D370" s="12">
        <f ca="1">IF(AND(C370=1,B370&lt;PRZ),1,0)</f>
        <v>1</v>
      </c>
      <c r="E370" s="12">
        <f ca="1">IF(AND(C370=1,D370=0,B370&lt;PRZ+PRO),1,0)</f>
        <v>0</v>
      </c>
      <c r="F370" s="12">
        <f ca="1">IF(AND(C370=2,B370&lt;PZR),1,0)</f>
        <v>0</v>
      </c>
      <c r="G370" s="12">
        <f ca="1">IF(AND(C370=2,F370=0,B370&lt;PZR+PZO),1,0)</f>
        <v>0</v>
      </c>
      <c r="H370" s="12">
        <f ca="1">IF(AND(C370=3,B370&lt;POR),1,0)</f>
        <v>0</v>
      </c>
      <c r="I370" s="12">
        <f ca="1">IF(AND(C370=3,H370=0,B370&lt;POR+POZ),1,0)</f>
        <v>0</v>
      </c>
      <c r="J370" s="12">
        <f t="shared" ca="1" si="40"/>
        <v>1</v>
      </c>
      <c r="K370">
        <f t="shared" ca="1" si="41"/>
        <v>2</v>
      </c>
      <c r="L370">
        <f ca="1">IF(K370=0,L369+Tijdstap,Tijdstap)</f>
        <v>15</v>
      </c>
      <c r="M370">
        <f t="shared" ca="1" si="42"/>
        <v>1</v>
      </c>
      <c r="N370">
        <f t="shared" ca="1" si="38"/>
        <v>60</v>
      </c>
    </row>
    <row r="371" spans="1:14" x14ac:dyDescent="0.25">
      <c r="A371">
        <f>A370+Tijdstap</f>
        <v>5535</v>
      </c>
      <c r="B371">
        <f t="shared" ca="1" si="37"/>
        <v>8.6590575766175681E-2</v>
      </c>
      <c r="C371" s="12">
        <f t="shared" ca="1" si="39"/>
        <v>2</v>
      </c>
      <c r="D371" s="12">
        <f ca="1">IF(AND(C371=1,B371&lt;PRZ),1,0)</f>
        <v>0</v>
      </c>
      <c r="E371" s="12">
        <f ca="1">IF(AND(C371=1,D371=0,B371&lt;PRZ+PRO),1,0)</f>
        <v>0</v>
      </c>
      <c r="F371" s="12">
        <f ca="1">IF(AND(C371=2,B371&lt;PZR),1,0)</f>
        <v>1</v>
      </c>
      <c r="G371" s="12">
        <f ca="1">IF(AND(C371=2,F371=0,B371&lt;PZR+PZO),1,0)</f>
        <v>0</v>
      </c>
      <c r="H371" s="12">
        <f ca="1">IF(AND(C371=3,B371&lt;POR),1,0)</f>
        <v>0</v>
      </c>
      <c r="I371" s="12">
        <f ca="1">IF(AND(C371=3,H371=0,B371&lt;POR+POZ),1,0)</f>
        <v>0</v>
      </c>
      <c r="J371" s="12">
        <f t="shared" ca="1" si="40"/>
        <v>1</v>
      </c>
      <c r="K371">
        <f t="shared" ca="1" si="41"/>
        <v>1</v>
      </c>
      <c r="L371">
        <f ca="1">IF(K371=0,L370+Tijdstap,Tijdstap)</f>
        <v>15</v>
      </c>
      <c r="M371">
        <f t="shared" ca="1" si="42"/>
        <v>2</v>
      </c>
      <c r="N371">
        <f t="shared" ca="1" si="38"/>
        <v>15</v>
      </c>
    </row>
    <row r="372" spans="1:14" x14ac:dyDescent="0.25">
      <c r="A372">
        <f>A371+Tijdstap</f>
        <v>5550</v>
      </c>
      <c r="B372">
        <f t="shared" ca="1" si="37"/>
        <v>0.62513167653853152</v>
      </c>
      <c r="C372" s="12">
        <f t="shared" ca="1" si="39"/>
        <v>1</v>
      </c>
      <c r="D372" s="12">
        <f ca="1">IF(AND(C372=1,B372&lt;PRZ),1,0)</f>
        <v>0</v>
      </c>
      <c r="E372" s="12">
        <f ca="1">IF(AND(C372=1,D372=0,B372&lt;PRZ+PRO),1,0)</f>
        <v>0</v>
      </c>
      <c r="F372" s="12">
        <f ca="1">IF(AND(C372=2,B372&lt;PZR),1,0)</f>
        <v>0</v>
      </c>
      <c r="G372" s="12">
        <f ca="1">IF(AND(C372=2,F372=0,B372&lt;PZR+PZO),1,0)</f>
        <v>0</v>
      </c>
      <c r="H372" s="12">
        <f ca="1">IF(AND(C372=3,B372&lt;POR),1,0)</f>
        <v>0</v>
      </c>
      <c r="I372" s="12">
        <f ca="1">IF(AND(C372=3,H372=0,B372&lt;POR+POZ),1,0)</f>
        <v>0</v>
      </c>
      <c r="J372" s="12">
        <f t="shared" ca="1" si="40"/>
        <v>0</v>
      </c>
      <c r="K372">
        <f t="shared" ca="1" si="41"/>
        <v>0</v>
      </c>
      <c r="L372">
        <f ca="1">IF(K372=0,L371+Tijdstap,Tijdstap)</f>
        <v>30</v>
      </c>
      <c r="M372" t="str">
        <f t="shared" ca="1" si="42"/>
        <v/>
      </c>
      <c r="N372" t="str">
        <f t="shared" ca="1" si="38"/>
        <v/>
      </c>
    </row>
    <row r="373" spans="1:14" x14ac:dyDescent="0.25">
      <c r="A373">
        <f>A372+Tijdstap</f>
        <v>5565</v>
      </c>
      <c r="B373">
        <f t="shared" ca="1" si="37"/>
        <v>0.99003817541290695</v>
      </c>
      <c r="C373" s="12">
        <f t="shared" ca="1" si="39"/>
        <v>1</v>
      </c>
      <c r="D373" s="12">
        <f ca="1">IF(AND(C373=1,B373&lt;PRZ),1,0)</f>
        <v>0</v>
      </c>
      <c r="E373" s="12">
        <f ca="1">IF(AND(C373=1,D373=0,B373&lt;PRZ+PRO),1,0)</f>
        <v>0</v>
      </c>
      <c r="F373" s="12">
        <f ca="1">IF(AND(C373=2,B373&lt;PZR),1,0)</f>
        <v>0</v>
      </c>
      <c r="G373" s="12">
        <f ca="1">IF(AND(C373=2,F373=0,B373&lt;PZR+PZO),1,0)</f>
        <v>0</v>
      </c>
      <c r="H373" s="12">
        <f ca="1">IF(AND(C373=3,B373&lt;POR),1,0)</f>
        <v>0</v>
      </c>
      <c r="I373" s="12">
        <f ca="1">IF(AND(C373=3,H373=0,B373&lt;POR+POZ),1,0)</f>
        <v>0</v>
      </c>
      <c r="J373" s="12">
        <f t="shared" ca="1" si="40"/>
        <v>0</v>
      </c>
      <c r="K373">
        <f t="shared" ca="1" si="41"/>
        <v>0</v>
      </c>
      <c r="L373">
        <f ca="1">IF(K373=0,L372+Tijdstap,Tijdstap)</f>
        <v>45</v>
      </c>
      <c r="M373" t="str">
        <f t="shared" ca="1" si="42"/>
        <v/>
      </c>
      <c r="N373" t="str">
        <f t="shared" ca="1" si="38"/>
        <v/>
      </c>
    </row>
    <row r="374" spans="1:14" x14ac:dyDescent="0.25">
      <c r="A374">
        <f>A373+Tijdstap</f>
        <v>5580</v>
      </c>
      <c r="B374">
        <f t="shared" ca="1" si="37"/>
        <v>0.20492371281145638</v>
      </c>
      <c r="C374" s="12">
        <f t="shared" ca="1" si="39"/>
        <v>1</v>
      </c>
      <c r="D374" s="12">
        <f ca="1">IF(AND(C374=1,B374&lt;PRZ),1,0)</f>
        <v>1</v>
      </c>
      <c r="E374" s="12">
        <f ca="1">IF(AND(C374=1,D374=0,B374&lt;PRZ+PRO),1,0)</f>
        <v>0</v>
      </c>
      <c r="F374" s="12">
        <f ca="1">IF(AND(C374=2,B374&lt;PZR),1,0)</f>
        <v>0</v>
      </c>
      <c r="G374" s="12">
        <f ca="1">IF(AND(C374=2,F374=0,B374&lt;PZR+PZO),1,0)</f>
        <v>0</v>
      </c>
      <c r="H374" s="12">
        <f ca="1">IF(AND(C374=3,B374&lt;POR),1,0)</f>
        <v>0</v>
      </c>
      <c r="I374" s="12">
        <f ca="1">IF(AND(C374=3,H374=0,B374&lt;POR+POZ),1,0)</f>
        <v>0</v>
      </c>
      <c r="J374" s="12">
        <f t="shared" ca="1" si="40"/>
        <v>1</v>
      </c>
      <c r="K374">
        <f t="shared" ca="1" si="41"/>
        <v>2</v>
      </c>
      <c r="L374">
        <f ca="1">IF(K374=0,L373+Tijdstap,Tijdstap)</f>
        <v>15</v>
      </c>
      <c r="M374">
        <f t="shared" ca="1" si="42"/>
        <v>1</v>
      </c>
      <c r="N374">
        <f t="shared" ca="1" si="38"/>
        <v>45</v>
      </c>
    </row>
    <row r="375" spans="1:14" x14ac:dyDescent="0.25">
      <c r="A375">
        <f>A374+Tijdstap</f>
        <v>5595</v>
      </c>
      <c r="B375">
        <f t="shared" ca="1" si="37"/>
        <v>0.4792695499029731</v>
      </c>
      <c r="C375" s="12">
        <f t="shared" ca="1" si="39"/>
        <v>2</v>
      </c>
      <c r="D375" s="12">
        <f ca="1">IF(AND(C375=1,B375&lt;PRZ),1,0)</f>
        <v>0</v>
      </c>
      <c r="E375" s="12">
        <f ca="1">IF(AND(C375=1,D375=0,B375&lt;PRZ+PRO),1,0)</f>
        <v>0</v>
      </c>
      <c r="F375" s="12">
        <f ca="1">IF(AND(C375=2,B375&lt;PZR),1,0)</f>
        <v>0</v>
      </c>
      <c r="G375" s="12">
        <f ca="1">IF(AND(C375=2,F375=0,B375&lt;PZR+PZO),1,0)</f>
        <v>1</v>
      </c>
      <c r="H375" s="12">
        <f ca="1">IF(AND(C375=3,B375&lt;POR),1,0)</f>
        <v>0</v>
      </c>
      <c r="I375" s="12">
        <f ca="1">IF(AND(C375=3,H375=0,B375&lt;POR+POZ),1,0)</f>
        <v>0</v>
      </c>
      <c r="J375" s="12">
        <f t="shared" ca="1" si="40"/>
        <v>1</v>
      </c>
      <c r="K375">
        <f t="shared" ca="1" si="41"/>
        <v>3</v>
      </c>
      <c r="L375">
        <f ca="1">IF(K375=0,L374+Tijdstap,Tijdstap)</f>
        <v>15</v>
      </c>
      <c r="M375">
        <f t="shared" ca="1" si="42"/>
        <v>2</v>
      </c>
      <c r="N375">
        <f t="shared" ca="1" si="38"/>
        <v>15</v>
      </c>
    </row>
    <row r="376" spans="1:14" x14ac:dyDescent="0.25">
      <c r="A376">
        <f>A375+Tijdstap</f>
        <v>5610</v>
      </c>
      <c r="B376">
        <f t="shared" ca="1" si="37"/>
        <v>0.89365640007582214</v>
      </c>
      <c r="C376" s="12">
        <f t="shared" ca="1" si="39"/>
        <v>3</v>
      </c>
      <c r="D376" s="12">
        <f ca="1">IF(AND(C376=1,B376&lt;PRZ),1,0)</f>
        <v>0</v>
      </c>
      <c r="E376" s="12">
        <f ca="1">IF(AND(C376=1,D376=0,B376&lt;PRZ+PRO),1,0)</f>
        <v>0</v>
      </c>
      <c r="F376" s="12">
        <f ca="1">IF(AND(C376=2,B376&lt;PZR),1,0)</f>
        <v>0</v>
      </c>
      <c r="G376" s="12">
        <f ca="1">IF(AND(C376=2,F376=0,B376&lt;PZR+PZO),1,0)</f>
        <v>0</v>
      </c>
      <c r="H376" s="12">
        <f ca="1">IF(AND(C376=3,B376&lt;POR),1,0)</f>
        <v>0</v>
      </c>
      <c r="I376" s="12">
        <f ca="1">IF(AND(C376=3,H376=0,B376&lt;POR+POZ),1,0)</f>
        <v>1</v>
      </c>
      <c r="J376" s="12">
        <f t="shared" ca="1" si="40"/>
        <v>1</v>
      </c>
      <c r="K376">
        <f t="shared" ca="1" si="41"/>
        <v>2</v>
      </c>
      <c r="L376">
        <f ca="1">IF(K376=0,L375+Tijdstap,Tijdstap)</f>
        <v>15</v>
      </c>
      <c r="M376">
        <f t="shared" ca="1" si="42"/>
        <v>3</v>
      </c>
      <c r="N376">
        <f t="shared" ca="1" si="38"/>
        <v>15</v>
      </c>
    </row>
    <row r="377" spans="1:14" x14ac:dyDescent="0.25">
      <c r="A377">
        <f>A376+Tijdstap</f>
        <v>5625</v>
      </c>
      <c r="B377">
        <f t="shared" ca="1" si="37"/>
        <v>0.32748227211067715</v>
      </c>
      <c r="C377" s="12">
        <f t="shared" ca="1" si="39"/>
        <v>2</v>
      </c>
      <c r="D377" s="12">
        <f ca="1">IF(AND(C377=1,B377&lt;PRZ),1,0)</f>
        <v>0</v>
      </c>
      <c r="E377" s="12">
        <f ca="1">IF(AND(C377=1,D377=0,B377&lt;PRZ+PRO),1,0)</f>
        <v>0</v>
      </c>
      <c r="F377" s="12">
        <f ca="1">IF(AND(C377=2,B377&lt;PZR),1,0)</f>
        <v>1</v>
      </c>
      <c r="G377" s="12">
        <f ca="1">IF(AND(C377=2,F377=0,B377&lt;PZR+PZO),1,0)</f>
        <v>0</v>
      </c>
      <c r="H377" s="12">
        <f ca="1">IF(AND(C377=3,B377&lt;POR),1,0)</f>
        <v>0</v>
      </c>
      <c r="I377" s="12">
        <f ca="1">IF(AND(C377=3,H377=0,B377&lt;POR+POZ),1,0)</f>
        <v>0</v>
      </c>
      <c r="J377" s="12">
        <f t="shared" ca="1" si="40"/>
        <v>1</v>
      </c>
      <c r="K377">
        <f t="shared" ca="1" si="41"/>
        <v>1</v>
      </c>
      <c r="L377">
        <f ca="1">IF(K377=0,L376+Tijdstap,Tijdstap)</f>
        <v>15</v>
      </c>
      <c r="M377">
        <f t="shared" ca="1" si="42"/>
        <v>2</v>
      </c>
      <c r="N377">
        <f t="shared" ca="1" si="38"/>
        <v>15</v>
      </c>
    </row>
    <row r="378" spans="1:14" x14ac:dyDescent="0.25">
      <c r="A378">
        <f>A377+Tijdstap</f>
        <v>5640</v>
      </c>
      <c r="B378">
        <f t="shared" ca="1" si="37"/>
        <v>0.3604506064188906</v>
      </c>
      <c r="C378" s="12">
        <f t="shared" ca="1" si="39"/>
        <v>1</v>
      </c>
      <c r="D378" s="12">
        <f ca="1">IF(AND(C378=1,B378&lt;PRZ),1,0)</f>
        <v>0</v>
      </c>
      <c r="E378" s="12">
        <f ca="1">IF(AND(C378=1,D378=0,B378&lt;PRZ+PRO),1,0)</f>
        <v>1</v>
      </c>
      <c r="F378" s="12">
        <f ca="1">IF(AND(C378=2,B378&lt;PZR),1,0)</f>
        <v>0</v>
      </c>
      <c r="G378" s="12">
        <f ca="1">IF(AND(C378=2,F378=0,B378&lt;PZR+PZO),1,0)</f>
        <v>0</v>
      </c>
      <c r="H378" s="12">
        <f ca="1">IF(AND(C378=3,B378&lt;POR),1,0)</f>
        <v>0</v>
      </c>
      <c r="I378" s="12">
        <f ca="1">IF(AND(C378=3,H378=0,B378&lt;POR+POZ),1,0)</f>
        <v>0</v>
      </c>
      <c r="J378" s="12">
        <f t="shared" ca="1" si="40"/>
        <v>1</v>
      </c>
      <c r="K378">
        <f t="shared" ca="1" si="41"/>
        <v>3</v>
      </c>
      <c r="L378">
        <f ca="1">IF(K378=0,L377+Tijdstap,Tijdstap)</f>
        <v>15</v>
      </c>
      <c r="M378">
        <f t="shared" ca="1" si="42"/>
        <v>1</v>
      </c>
      <c r="N378">
        <f t="shared" ca="1" si="38"/>
        <v>15</v>
      </c>
    </row>
    <row r="379" spans="1:14" x14ac:dyDescent="0.25">
      <c r="A379">
        <f>A378+Tijdstap</f>
        <v>5655</v>
      </c>
      <c r="B379">
        <f t="shared" ca="1" si="37"/>
        <v>3.9234900475791701E-2</v>
      </c>
      <c r="C379" s="12">
        <f t="shared" ca="1" si="39"/>
        <v>3</v>
      </c>
      <c r="D379" s="12">
        <f ca="1">IF(AND(C379=1,B379&lt;PRZ),1,0)</f>
        <v>0</v>
      </c>
      <c r="E379" s="12">
        <f ca="1">IF(AND(C379=1,D379=0,B379&lt;PRZ+PRO),1,0)</f>
        <v>0</v>
      </c>
      <c r="F379" s="12">
        <f ca="1">IF(AND(C379=2,B379&lt;PZR),1,0)</f>
        <v>0</v>
      </c>
      <c r="G379" s="12">
        <f ca="1">IF(AND(C379=2,F379=0,B379&lt;PZR+PZO),1,0)</f>
        <v>0</v>
      </c>
      <c r="H379" s="12">
        <f ca="1">IF(AND(C379=3,B379&lt;POR),1,0)</f>
        <v>1</v>
      </c>
      <c r="I379" s="12">
        <f ca="1">IF(AND(C379=3,H379=0,B379&lt;POR+POZ),1,0)</f>
        <v>0</v>
      </c>
      <c r="J379" s="12">
        <f t="shared" ca="1" si="40"/>
        <v>1</v>
      </c>
      <c r="K379">
        <f t="shared" ca="1" si="41"/>
        <v>1</v>
      </c>
      <c r="L379">
        <f ca="1">IF(K379=0,L378+Tijdstap,Tijdstap)</f>
        <v>15</v>
      </c>
      <c r="M379">
        <f t="shared" ca="1" si="42"/>
        <v>3</v>
      </c>
      <c r="N379">
        <f t="shared" ca="1" si="38"/>
        <v>15</v>
      </c>
    </row>
    <row r="380" spans="1:14" x14ac:dyDescent="0.25">
      <c r="A380">
        <f>A379+Tijdstap</f>
        <v>5670</v>
      </c>
      <c r="B380">
        <f t="shared" ca="1" si="37"/>
        <v>0.36505368675141203</v>
      </c>
      <c r="C380" s="12">
        <f t="shared" ca="1" si="39"/>
        <v>1</v>
      </c>
      <c r="D380" s="12">
        <f ca="1">IF(AND(C380=1,B380&lt;PRZ),1,0)</f>
        <v>0</v>
      </c>
      <c r="E380" s="12">
        <f ca="1">IF(AND(C380=1,D380=0,B380&lt;PRZ+PRO),1,0)</f>
        <v>1</v>
      </c>
      <c r="F380" s="12">
        <f ca="1">IF(AND(C380=2,B380&lt;PZR),1,0)</f>
        <v>0</v>
      </c>
      <c r="G380" s="12">
        <f ca="1">IF(AND(C380=2,F380=0,B380&lt;PZR+PZO),1,0)</f>
        <v>0</v>
      </c>
      <c r="H380" s="12">
        <f ca="1">IF(AND(C380=3,B380&lt;POR),1,0)</f>
        <v>0</v>
      </c>
      <c r="I380" s="12">
        <f ca="1">IF(AND(C380=3,H380=0,B380&lt;POR+POZ),1,0)</f>
        <v>0</v>
      </c>
      <c r="J380" s="12">
        <f t="shared" ca="1" si="40"/>
        <v>1</v>
      </c>
      <c r="K380">
        <f t="shared" ca="1" si="41"/>
        <v>3</v>
      </c>
      <c r="L380">
        <f ca="1">IF(K380=0,L379+Tijdstap,Tijdstap)</f>
        <v>15</v>
      </c>
      <c r="M380">
        <f t="shared" ca="1" si="42"/>
        <v>1</v>
      </c>
      <c r="N380">
        <f t="shared" ca="1" si="38"/>
        <v>15</v>
      </c>
    </row>
    <row r="381" spans="1:14" x14ac:dyDescent="0.25">
      <c r="A381">
        <f>A380+Tijdstap</f>
        <v>5685</v>
      </c>
      <c r="B381">
        <f t="shared" ca="1" si="37"/>
        <v>0.84018660583849325</v>
      </c>
      <c r="C381" s="12">
        <f t="shared" ca="1" si="39"/>
        <v>3</v>
      </c>
      <c r="D381" s="12">
        <f ca="1">IF(AND(C381=1,B381&lt;PRZ),1,0)</f>
        <v>0</v>
      </c>
      <c r="E381" s="12">
        <f ca="1">IF(AND(C381=1,D381=0,B381&lt;PRZ+PRO),1,0)</f>
        <v>0</v>
      </c>
      <c r="F381" s="12">
        <f ca="1">IF(AND(C381=2,B381&lt;PZR),1,0)</f>
        <v>0</v>
      </c>
      <c r="G381" s="12">
        <f ca="1">IF(AND(C381=2,F381=0,B381&lt;PZR+PZO),1,0)</f>
        <v>0</v>
      </c>
      <c r="H381" s="12">
        <f ca="1">IF(AND(C381=3,B381&lt;POR),1,0)</f>
        <v>0</v>
      </c>
      <c r="I381" s="12">
        <f ca="1">IF(AND(C381=3,H381=0,B381&lt;POR+POZ),1,0)</f>
        <v>1</v>
      </c>
      <c r="J381" s="12">
        <f t="shared" ca="1" si="40"/>
        <v>1</v>
      </c>
      <c r="K381">
        <f t="shared" ca="1" si="41"/>
        <v>2</v>
      </c>
      <c r="L381">
        <f ca="1">IF(K381=0,L380+Tijdstap,Tijdstap)</f>
        <v>15</v>
      </c>
      <c r="M381">
        <f t="shared" ca="1" si="42"/>
        <v>3</v>
      </c>
      <c r="N381">
        <f t="shared" ca="1" si="38"/>
        <v>15</v>
      </c>
    </row>
    <row r="382" spans="1:14" x14ac:dyDescent="0.25">
      <c r="A382">
        <f>A381+Tijdstap</f>
        <v>5700</v>
      </c>
      <c r="B382">
        <f t="shared" ca="1" si="37"/>
        <v>0.42164025016792051</v>
      </c>
      <c r="C382" s="12">
        <f t="shared" ca="1" si="39"/>
        <v>2</v>
      </c>
      <c r="D382" s="12">
        <f ca="1">IF(AND(C382=1,B382&lt;PRZ),1,0)</f>
        <v>0</v>
      </c>
      <c r="E382" s="12">
        <f ca="1">IF(AND(C382=1,D382=0,B382&lt;PRZ+PRO),1,0)</f>
        <v>0</v>
      </c>
      <c r="F382" s="12">
        <f ca="1">IF(AND(C382=2,B382&lt;PZR),1,0)</f>
        <v>0</v>
      </c>
      <c r="G382" s="12">
        <f ca="1">IF(AND(C382=2,F382=0,B382&lt;PZR+PZO),1,0)</f>
        <v>1</v>
      </c>
      <c r="H382" s="12">
        <f ca="1">IF(AND(C382=3,B382&lt;POR),1,0)</f>
        <v>0</v>
      </c>
      <c r="I382" s="12">
        <f ca="1">IF(AND(C382=3,H382=0,B382&lt;POR+POZ),1,0)</f>
        <v>0</v>
      </c>
      <c r="J382" s="12">
        <f t="shared" ca="1" si="40"/>
        <v>1</v>
      </c>
      <c r="K382">
        <f t="shared" ca="1" si="41"/>
        <v>3</v>
      </c>
      <c r="L382">
        <f ca="1">IF(K382=0,L381+Tijdstap,Tijdstap)</f>
        <v>15</v>
      </c>
      <c r="M382">
        <f t="shared" ca="1" si="42"/>
        <v>2</v>
      </c>
      <c r="N382">
        <f t="shared" ca="1" si="38"/>
        <v>15</v>
      </c>
    </row>
    <row r="383" spans="1:14" x14ac:dyDescent="0.25">
      <c r="A383">
        <f>A382+Tijdstap</f>
        <v>5715</v>
      </c>
      <c r="B383">
        <f t="shared" ca="1" si="37"/>
        <v>0.56545304852198019</v>
      </c>
      <c r="C383" s="12">
        <f t="shared" ca="1" si="39"/>
        <v>3</v>
      </c>
      <c r="D383" s="12">
        <f ca="1">IF(AND(C383=1,B383&lt;PRZ),1,0)</f>
        <v>0</v>
      </c>
      <c r="E383" s="12">
        <f ca="1">IF(AND(C383=1,D383=0,B383&lt;PRZ+PRO),1,0)</f>
        <v>0</v>
      </c>
      <c r="F383" s="12">
        <f ca="1">IF(AND(C383=2,B383&lt;PZR),1,0)</f>
        <v>0</v>
      </c>
      <c r="G383" s="12">
        <f ca="1">IF(AND(C383=2,F383=0,B383&lt;PZR+PZO),1,0)</f>
        <v>0</v>
      </c>
      <c r="H383" s="12">
        <f ca="1">IF(AND(C383=3,B383&lt;POR),1,0)</f>
        <v>0</v>
      </c>
      <c r="I383" s="12">
        <f ca="1">IF(AND(C383=3,H383=0,B383&lt;POR+POZ),1,0)</f>
        <v>1</v>
      </c>
      <c r="J383" s="12">
        <f t="shared" ca="1" si="40"/>
        <v>1</v>
      </c>
      <c r="K383">
        <f t="shared" ca="1" si="41"/>
        <v>2</v>
      </c>
      <c r="L383">
        <f ca="1">IF(K383=0,L382+Tijdstap,Tijdstap)</f>
        <v>15</v>
      </c>
      <c r="M383">
        <f t="shared" ca="1" si="42"/>
        <v>3</v>
      </c>
      <c r="N383">
        <f t="shared" ca="1" si="38"/>
        <v>15</v>
      </c>
    </row>
    <row r="384" spans="1:14" x14ac:dyDescent="0.25">
      <c r="A384">
        <f>A383+Tijdstap</f>
        <v>5730</v>
      </c>
      <c r="B384">
        <f t="shared" ca="1" si="37"/>
        <v>2.23489157822232E-2</v>
      </c>
      <c r="C384" s="12">
        <f t="shared" ca="1" si="39"/>
        <v>2</v>
      </c>
      <c r="D384" s="12">
        <f ca="1">IF(AND(C384=1,B384&lt;PRZ),1,0)</f>
        <v>0</v>
      </c>
      <c r="E384" s="12">
        <f ca="1">IF(AND(C384=1,D384=0,B384&lt;PRZ+PRO),1,0)</f>
        <v>0</v>
      </c>
      <c r="F384" s="12">
        <f ca="1">IF(AND(C384=2,B384&lt;PZR),1,0)</f>
        <v>1</v>
      </c>
      <c r="G384" s="12">
        <f ca="1">IF(AND(C384=2,F384=0,B384&lt;PZR+PZO),1,0)</f>
        <v>0</v>
      </c>
      <c r="H384" s="12">
        <f ca="1">IF(AND(C384=3,B384&lt;POR),1,0)</f>
        <v>0</v>
      </c>
      <c r="I384" s="12">
        <f ca="1">IF(AND(C384=3,H384=0,B384&lt;POR+POZ),1,0)</f>
        <v>0</v>
      </c>
      <c r="J384" s="12">
        <f t="shared" ca="1" si="40"/>
        <v>1</v>
      </c>
      <c r="K384">
        <f t="shared" ca="1" si="41"/>
        <v>1</v>
      </c>
      <c r="L384">
        <f ca="1">IF(K384=0,L383+Tijdstap,Tijdstap)</f>
        <v>15</v>
      </c>
      <c r="M384">
        <f t="shared" ca="1" si="42"/>
        <v>2</v>
      </c>
      <c r="N384">
        <f t="shared" ca="1" si="38"/>
        <v>15</v>
      </c>
    </row>
    <row r="385" spans="1:14" x14ac:dyDescent="0.25">
      <c r="A385">
        <f>A384+Tijdstap</f>
        <v>5745</v>
      </c>
      <c r="B385">
        <f t="shared" ca="1" si="37"/>
        <v>8.3122359112142608E-2</v>
      </c>
      <c r="C385" s="12">
        <f t="shared" ca="1" si="39"/>
        <v>1</v>
      </c>
      <c r="D385" s="12">
        <f ca="1">IF(AND(C385=1,B385&lt;PRZ),1,0)</f>
        <v>1</v>
      </c>
      <c r="E385" s="12">
        <f ca="1">IF(AND(C385=1,D385=0,B385&lt;PRZ+PRO),1,0)</f>
        <v>0</v>
      </c>
      <c r="F385" s="12">
        <f ca="1">IF(AND(C385=2,B385&lt;PZR),1,0)</f>
        <v>0</v>
      </c>
      <c r="G385" s="12">
        <f ca="1">IF(AND(C385=2,F385=0,B385&lt;PZR+PZO),1,0)</f>
        <v>0</v>
      </c>
      <c r="H385" s="12">
        <f ca="1">IF(AND(C385=3,B385&lt;POR),1,0)</f>
        <v>0</v>
      </c>
      <c r="I385" s="12">
        <f ca="1">IF(AND(C385=3,H385=0,B385&lt;POR+POZ),1,0)</f>
        <v>0</v>
      </c>
      <c r="J385" s="12">
        <f t="shared" ca="1" si="40"/>
        <v>1</v>
      </c>
      <c r="K385">
        <f t="shared" ca="1" si="41"/>
        <v>2</v>
      </c>
      <c r="L385">
        <f ca="1">IF(K385=0,L384+Tijdstap,Tijdstap)</f>
        <v>15</v>
      </c>
      <c r="M385">
        <f t="shared" ca="1" si="42"/>
        <v>1</v>
      </c>
      <c r="N385">
        <f t="shared" ca="1" si="38"/>
        <v>15</v>
      </c>
    </row>
    <row r="386" spans="1:14" x14ac:dyDescent="0.25">
      <c r="A386">
        <f>A385+Tijdstap</f>
        <v>5760</v>
      </c>
      <c r="B386">
        <f t="shared" ca="1" si="37"/>
        <v>6.9033063829258001E-2</v>
      </c>
      <c r="C386" s="12">
        <f t="shared" ca="1" si="39"/>
        <v>2</v>
      </c>
      <c r="D386" s="12">
        <f ca="1">IF(AND(C386=1,B386&lt;PRZ),1,0)</f>
        <v>0</v>
      </c>
      <c r="E386" s="12">
        <f ca="1">IF(AND(C386=1,D386=0,B386&lt;PRZ+PRO),1,0)</f>
        <v>0</v>
      </c>
      <c r="F386" s="12">
        <f ca="1">IF(AND(C386=2,B386&lt;PZR),1,0)</f>
        <v>1</v>
      </c>
      <c r="G386" s="12">
        <f ca="1">IF(AND(C386=2,F386=0,B386&lt;PZR+PZO),1,0)</f>
        <v>0</v>
      </c>
      <c r="H386" s="12">
        <f ca="1">IF(AND(C386=3,B386&lt;POR),1,0)</f>
        <v>0</v>
      </c>
      <c r="I386" s="12">
        <f ca="1">IF(AND(C386=3,H386=0,B386&lt;POR+POZ),1,0)</f>
        <v>0</v>
      </c>
      <c r="J386" s="12">
        <f t="shared" ca="1" si="40"/>
        <v>1</v>
      </c>
      <c r="K386">
        <f t="shared" ca="1" si="41"/>
        <v>1</v>
      </c>
      <c r="L386">
        <f ca="1">IF(K386=0,L385+Tijdstap,Tijdstap)</f>
        <v>15</v>
      </c>
      <c r="M386">
        <f t="shared" ca="1" si="42"/>
        <v>2</v>
      </c>
      <c r="N386">
        <f t="shared" ca="1" si="38"/>
        <v>15</v>
      </c>
    </row>
    <row r="387" spans="1:14" x14ac:dyDescent="0.25">
      <c r="A387">
        <f>A386+Tijdstap</f>
        <v>5775</v>
      </c>
      <c r="B387">
        <f t="shared" ref="B387:B401" ca="1" si="43">RAND()</f>
        <v>0.68526094179859276</v>
      </c>
      <c r="C387" s="12">
        <f t="shared" ca="1" si="39"/>
        <v>1</v>
      </c>
      <c r="D387" s="12">
        <f ca="1">IF(AND(C387=1,B387&lt;PRZ),1,0)</f>
        <v>0</v>
      </c>
      <c r="E387" s="12">
        <f ca="1">IF(AND(C387=1,D387=0,B387&lt;PRZ+PRO),1,0)</f>
        <v>0</v>
      </c>
      <c r="F387" s="12">
        <f ca="1">IF(AND(C387=2,B387&lt;PZR),1,0)</f>
        <v>0</v>
      </c>
      <c r="G387" s="12">
        <f ca="1">IF(AND(C387=2,F387=0,B387&lt;PZR+PZO),1,0)</f>
        <v>0</v>
      </c>
      <c r="H387" s="12">
        <f ca="1">IF(AND(C387=3,B387&lt;POR),1,0)</f>
        <v>0</v>
      </c>
      <c r="I387" s="12">
        <f ca="1">IF(AND(C387=3,H387=0,B387&lt;POR+POZ),1,0)</f>
        <v>0</v>
      </c>
      <c r="J387" s="12">
        <f t="shared" ca="1" si="40"/>
        <v>0</v>
      </c>
      <c r="K387">
        <f t="shared" ca="1" si="41"/>
        <v>0</v>
      </c>
      <c r="L387">
        <f ca="1">IF(K387=0,L386+Tijdstap,Tijdstap)</f>
        <v>30</v>
      </c>
      <c r="M387" t="str">
        <f t="shared" ca="1" si="42"/>
        <v/>
      </c>
      <c r="N387" t="str">
        <f t="shared" ca="1" si="38"/>
        <v/>
      </c>
    </row>
    <row r="388" spans="1:14" x14ac:dyDescent="0.25">
      <c r="A388">
        <f>A387+Tijdstap</f>
        <v>5790</v>
      </c>
      <c r="B388">
        <f t="shared" ca="1" si="43"/>
        <v>0.81863014194792627</v>
      </c>
      <c r="C388" s="12">
        <f t="shared" ca="1" si="39"/>
        <v>1</v>
      </c>
      <c r="D388" s="12">
        <f ca="1">IF(AND(C388=1,B388&lt;PRZ),1,0)</f>
        <v>0</v>
      </c>
      <c r="E388" s="12">
        <f ca="1">IF(AND(C388=1,D388=0,B388&lt;PRZ+PRO),1,0)</f>
        <v>0</v>
      </c>
      <c r="F388" s="12">
        <f ca="1">IF(AND(C388=2,B388&lt;PZR),1,0)</f>
        <v>0</v>
      </c>
      <c r="G388" s="12">
        <f ca="1">IF(AND(C388=2,F388=0,B388&lt;PZR+PZO),1,0)</f>
        <v>0</v>
      </c>
      <c r="H388" s="12">
        <f ca="1">IF(AND(C388=3,B388&lt;POR),1,0)</f>
        <v>0</v>
      </c>
      <c r="I388" s="12">
        <f ca="1">IF(AND(C388=3,H388=0,B388&lt;POR+POZ),1,0)</f>
        <v>0</v>
      </c>
      <c r="J388" s="12">
        <f t="shared" ca="1" si="40"/>
        <v>0</v>
      </c>
      <c r="K388">
        <f t="shared" ca="1" si="41"/>
        <v>0</v>
      </c>
      <c r="L388">
        <f ca="1">IF(K388=0,L387+Tijdstap,Tijdstap)</f>
        <v>45</v>
      </c>
      <c r="M388" t="str">
        <f t="shared" ca="1" si="42"/>
        <v/>
      </c>
      <c r="N388" t="str">
        <f t="shared" ref="N388:N401" ca="1" si="44">IF(J388&lt;&gt;0,L387,"")</f>
        <v/>
      </c>
    </row>
    <row r="389" spans="1:14" x14ac:dyDescent="0.25">
      <c r="A389">
        <f>A388+Tijdstap</f>
        <v>5805</v>
      </c>
      <c r="B389">
        <f t="shared" ca="1" si="43"/>
        <v>0.627967388746553</v>
      </c>
      <c r="C389" s="12">
        <f t="shared" ca="1" si="39"/>
        <v>1</v>
      </c>
      <c r="D389" s="12">
        <f ca="1">IF(AND(C389=1,B389&lt;PRZ),1,0)</f>
        <v>0</v>
      </c>
      <c r="E389" s="12">
        <f ca="1">IF(AND(C389=1,D389=0,B389&lt;PRZ+PRO),1,0)</f>
        <v>0</v>
      </c>
      <c r="F389" s="12">
        <f ca="1">IF(AND(C389=2,B389&lt;PZR),1,0)</f>
        <v>0</v>
      </c>
      <c r="G389" s="12">
        <f ca="1">IF(AND(C389=2,F389=0,B389&lt;PZR+PZO),1,0)</f>
        <v>0</v>
      </c>
      <c r="H389" s="12">
        <f ca="1">IF(AND(C389=3,B389&lt;POR),1,0)</f>
        <v>0</v>
      </c>
      <c r="I389" s="12">
        <f ca="1">IF(AND(C389=3,H389=0,B389&lt;POR+POZ),1,0)</f>
        <v>0</v>
      </c>
      <c r="J389" s="12">
        <f t="shared" ca="1" si="40"/>
        <v>0</v>
      </c>
      <c r="K389">
        <f t="shared" ca="1" si="41"/>
        <v>0</v>
      </c>
      <c r="L389">
        <f ca="1">IF(K389=0,L388+Tijdstap,Tijdstap)</f>
        <v>60</v>
      </c>
      <c r="M389" t="str">
        <f t="shared" ca="1" si="42"/>
        <v/>
      </c>
      <c r="N389" t="str">
        <f t="shared" ca="1" si="44"/>
        <v/>
      </c>
    </row>
    <row r="390" spans="1:14" x14ac:dyDescent="0.25">
      <c r="A390">
        <f>A389+Tijdstap</f>
        <v>5820</v>
      </c>
      <c r="B390">
        <f t="shared" ca="1" si="43"/>
        <v>0.54591044387840582</v>
      </c>
      <c r="C390" s="12">
        <f t="shared" ca="1" si="39"/>
        <v>1</v>
      </c>
      <c r="D390" s="12">
        <f ca="1">IF(AND(C390=1,B390&lt;PRZ),1,0)</f>
        <v>0</v>
      </c>
      <c r="E390" s="12">
        <f ca="1">IF(AND(C390=1,D390=0,B390&lt;PRZ+PRO),1,0)</f>
        <v>0</v>
      </c>
      <c r="F390" s="12">
        <f ca="1">IF(AND(C390=2,B390&lt;PZR),1,0)</f>
        <v>0</v>
      </c>
      <c r="G390" s="12">
        <f ca="1">IF(AND(C390=2,F390=0,B390&lt;PZR+PZO),1,0)</f>
        <v>0</v>
      </c>
      <c r="H390" s="12">
        <f ca="1">IF(AND(C390=3,B390&lt;POR),1,0)</f>
        <v>0</v>
      </c>
      <c r="I390" s="12">
        <f ca="1">IF(AND(C390=3,H390=0,B390&lt;POR+POZ),1,0)</f>
        <v>0</v>
      </c>
      <c r="J390" s="12">
        <f t="shared" ca="1" si="40"/>
        <v>0</v>
      </c>
      <c r="K390">
        <f t="shared" ca="1" si="41"/>
        <v>0</v>
      </c>
      <c r="L390">
        <f ca="1">IF(K390=0,L389+Tijdstap,Tijdstap)</f>
        <v>75</v>
      </c>
      <c r="M390" t="str">
        <f t="shared" ca="1" si="42"/>
        <v/>
      </c>
      <c r="N390" t="str">
        <f t="shared" ca="1" si="44"/>
        <v/>
      </c>
    </row>
    <row r="391" spans="1:14" x14ac:dyDescent="0.25">
      <c r="A391">
        <f>A390+Tijdstap</f>
        <v>5835</v>
      </c>
      <c r="B391">
        <f t="shared" ca="1" si="43"/>
        <v>0.5160307849417608</v>
      </c>
      <c r="C391" s="12">
        <f t="shared" ca="1" si="39"/>
        <v>1</v>
      </c>
      <c r="D391" s="12">
        <f ca="1">IF(AND(C391=1,B391&lt;PRZ),1,0)</f>
        <v>0</v>
      </c>
      <c r="E391" s="12">
        <f ca="1">IF(AND(C391=1,D391=0,B391&lt;PRZ+PRO),1,0)</f>
        <v>0</v>
      </c>
      <c r="F391" s="12">
        <f ca="1">IF(AND(C391=2,B391&lt;PZR),1,0)</f>
        <v>0</v>
      </c>
      <c r="G391" s="12">
        <f ca="1">IF(AND(C391=2,F391=0,B391&lt;PZR+PZO),1,0)</f>
        <v>0</v>
      </c>
      <c r="H391" s="12">
        <f ca="1">IF(AND(C391=3,B391&lt;POR),1,0)</f>
        <v>0</v>
      </c>
      <c r="I391" s="12">
        <f ca="1">IF(AND(C391=3,H391=0,B391&lt;POR+POZ),1,0)</f>
        <v>0</v>
      </c>
      <c r="J391" s="12">
        <f t="shared" ca="1" si="40"/>
        <v>0</v>
      </c>
      <c r="K391">
        <f t="shared" ca="1" si="41"/>
        <v>0</v>
      </c>
      <c r="L391">
        <f ca="1">IF(K391=0,L390+Tijdstap,Tijdstap)</f>
        <v>90</v>
      </c>
      <c r="M391" t="str">
        <f t="shared" ca="1" si="42"/>
        <v/>
      </c>
      <c r="N391" t="str">
        <f t="shared" ca="1" si="44"/>
        <v/>
      </c>
    </row>
    <row r="392" spans="1:14" x14ac:dyDescent="0.25">
      <c r="A392">
        <f>A391+Tijdstap</f>
        <v>5850</v>
      </c>
      <c r="B392">
        <f t="shared" ca="1" si="43"/>
        <v>0.19934206926114184</v>
      </c>
      <c r="C392" s="12">
        <f t="shared" ca="1" si="39"/>
        <v>1</v>
      </c>
      <c r="D392" s="12">
        <f ca="1">IF(AND(C392=1,B392&lt;PRZ),1,0)</f>
        <v>1</v>
      </c>
      <c r="E392" s="12">
        <f ca="1">IF(AND(C392=1,D392=0,B392&lt;PRZ+PRO),1,0)</f>
        <v>0</v>
      </c>
      <c r="F392" s="12">
        <f ca="1">IF(AND(C392=2,B392&lt;PZR),1,0)</f>
        <v>0</v>
      </c>
      <c r="G392" s="12">
        <f ca="1">IF(AND(C392=2,F392=0,B392&lt;PZR+PZO),1,0)</f>
        <v>0</v>
      </c>
      <c r="H392" s="12">
        <f ca="1">IF(AND(C392=3,B392&lt;POR),1,0)</f>
        <v>0</v>
      </c>
      <c r="I392" s="12">
        <f ca="1">IF(AND(C392=3,H392=0,B392&lt;POR+POZ),1,0)</f>
        <v>0</v>
      </c>
      <c r="J392" s="12">
        <f t="shared" ca="1" si="40"/>
        <v>1</v>
      </c>
      <c r="K392">
        <f t="shared" ca="1" si="41"/>
        <v>2</v>
      </c>
      <c r="L392">
        <f ca="1">IF(K392=0,L391+Tijdstap,Tijdstap)</f>
        <v>15</v>
      </c>
      <c r="M392">
        <f t="shared" ca="1" si="42"/>
        <v>1</v>
      </c>
      <c r="N392">
        <f t="shared" ca="1" si="44"/>
        <v>90</v>
      </c>
    </row>
    <row r="393" spans="1:14" x14ac:dyDescent="0.25">
      <c r="A393">
        <f>A392+Tijdstap</f>
        <v>5865</v>
      </c>
      <c r="B393">
        <f t="shared" ca="1" si="43"/>
        <v>0.5213082395892924</v>
      </c>
      <c r="C393" s="12">
        <f t="shared" ca="1" si="39"/>
        <v>2</v>
      </c>
      <c r="D393" s="12">
        <f ca="1">IF(AND(C393=1,B393&lt;PRZ),1,0)</f>
        <v>0</v>
      </c>
      <c r="E393" s="12">
        <f ca="1">IF(AND(C393=1,D393=0,B393&lt;PRZ+PRO),1,0)</f>
        <v>0</v>
      </c>
      <c r="F393" s="12">
        <f ca="1">IF(AND(C393=2,B393&lt;PZR),1,0)</f>
        <v>0</v>
      </c>
      <c r="G393" s="12">
        <f ca="1">IF(AND(C393=2,F393=0,B393&lt;PZR+PZO),1,0)</f>
        <v>1</v>
      </c>
      <c r="H393" s="12">
        <f ca="1">IF(AND(C393=3,B393&lt;POR),1,0)</f>
        <v>0</v>
      </c>
      <c r="I393" s="12">
        <f ca="1">IF(AND(C393=3,H393=0,B393&lt;POR+POZ),1,0)</f>
        <v>0</v>
      </c>
      <c r="J393" s="12">
        <f t="shared" ca="1" si="40"/>
        <v>1</v>
      </c>
      <c r="K393">
        <f t="shared" ca="1" si="41"/>
        <v>3</v>
      </c>
      <c r="L393">
        <f ca="1">IF(K393=0,L392+Tijdstap,Tijdstap)</f>
        <v>15</v>
      </c>
      <c r="M393">
        <f t="shared" ca="1" si="42"/>
        <v>2</v>
      </c>
      <c r="N393">
        <f t="shared" ca="1" si="44"/>
        <v>15</v>
      </c>
    </row>
    <row r="394" spans="1:14" x14ac:dyDescent="0.25">
      <c r="A394">
        <f>A393+Tijdstap</f>
        <v>5880</v>
      </c>
      <c r="B394">
        <f t="shared" ca="1" si="43"/>
        <v>0.64816068213597733</v>
      </c>
      <c r="C394" s="12">
        <f t="shared" ca="1" si="39"/>
        <v>3</v>
      </c>
      <c r="D394" s="12">
        <f ca="1">IF(AND(C394=1,B394&lt;PRZ),1,0)</f>
        <v>0</v>
      </c>
      <c r="E394" s="12">
        <f ca="1">IF(AND(C394=1,D394=0,B394&lt;PRZ+PRO),1,0)</f>
        <v>0</v>
      </c>
      <c r="F394" s="12">
        <f ca="1">IF(AND(C394=2,B394&lt;PZR),1,0)</f>
        <v>0</v>
      </c>
      <c r="G394" s="12">
        <f ca="1">IF(AND(C394=2,F394=0,B394&lt;PZR+PZO),1,0)</f>
        <v>0</v>
      </c>
      <c r="H394" s="12">
        <f ca="1">IF(AND(C394=3,B394&lt;POR),1,0)</f>
        <v>0</v>
      </c>
      <c r="I394" s="12">
        <f ca="1">IF(AND(C394=3,H394=0,B394&lt;POR+POZ),1,0)</f>
        <v>1</v>
      </c>
      <c r="J394" s="12">
        <f t="shared" ca="1" si="40"/>
        <v>1</v>
      </c>
      <c r="K394">
        <f t="shared" ca="1" si="41"/>
        <v>2</v>
      </c>
      <c r="L394">
        <f ca="1">IF(K394=0,L393+Tijdstap,Tijdstap)</f>
        <v>15</v>
      </c>
      <c r="M394">
        <f t="shared" ca="1" si="42"/>
        <v>3</v>
      </c>
      <c r="N394">
        <f t="shared" ca="1" si="44"/>
        <v>15</v>
      </c>
    </row>
    <row r="395" spans="1:14" x14ac:dyDescent="0.25">
      <c r="A395">
        <f>A394+Tijdstap</f>
        <v>5895</v>
      </c>
      <c r="B395">
        <f t="shared" ca="1" si="43"/>
        <v>0.73323236380022794</v>
      </c>
      <c r="C395" s="12">
        <f t="shared" ca="1" si="39"/>
        <v>2</v>
      </c>
      <c r="D395" s="12">
        <f ca="1">IF(AND(C395=1,B395&lt;PRZ),1,0)</f>
        <v>0</v>
      </c>
      <c r="E395" s="12">
        <f ca="1">IF(AND(C395=1,D395=0,B395&lt;PRZ+PRO),1,0)</f>
        <v>0</v>
      </c>
      <c r="F395" s="12">
        <f ca="1">IF(AND(C395=2,B395&lt;PZR),1,0)</f>
        <v>0</v>
      </c>
      <c r="G395" s="12">
        <f ca="1">IF(AND(C395=2,F395=0,B395&lt;PZR+PZO),1,0)</f>
        <v>0</v>
      </c>
      <c r="H395" s="12">
        <f ca="1">IF(AND(C395=3,B395&lt;POR),1,0)</f>
        <v>0</v>
      </c>
      <c r="I395" s="12">
        <f ca="1">IF(AND(C395=3,H395=0,B395&lt;POR+POZ),1,0)</f>
        <v>0</v>
      </c>
      <c r="J395" s="12">
        <f t="shared" ca="1" si="40"/>
        <v>0</v>
      </c>
      <c r="K395">
        <f t="shared" ca="1" si="41"/>
        <v>0</v>
      </c>
      <c r="L395">
        <f ca="1">IF(K395=0,L394+Tijdstap,Tijdstap)</f>
        <v>30</v>
      </c>
      <c r="M395" t="str">
        <f t="shared" ca="1" si="42"/>
        <v/>
      </c>
      <c r="N395" t="str">
        <f t="shared" ca="1" si="44"/>
        <v/>
      </c>
    </row>
    <row r="396" spans="1:14" x14ac:dyDescent="0.25">
      <c r="A396">
        <f>A395+Tijdstap</f>
        <v>5910</v>
      </c>
      <c r="B396">
        <f t="shared" ca="1" si="43"/>
        <v>0.89400887916597338</v>
      </c>
      <c r="C396" s="12">
        <f t="shared" ca="1" si="39"/>
        <v>2</v>
      </c>
      <c r="D396" s="12">
        <f ca="1">IF(AND(C396=1,B396&lt;PRZ),1,0)</f>
        <v>0</v>
      </c>
      <c r="E396" s="12">
        <f ca="1">IF(AND(C396=1,D396=0,B396&lt;PRZ+PRO),1,0)</f>
        <v>0</v>
      </c>
      <c r="F396" s="12">
        <f ca="1">IF(AND(C396=2,B396&lt;PZR),1,0)</f>
        <v>0</v>
      </c>
      <c r="G396" s="12">
        <f ca="1">IF(AND(C396=2,F396=0,B396&lt;PZR+PZO),1,0)</f>
        <v>0</v>
      </c>
      <c r="H396" s="12">
        <f ca="1">IF(AND(C396=3,B396&lt;POR),1,0)</f>
        <v>0</v>
      </c>
      <c r="I396" s="12">
        <f ca="1">IF(AND(C396=3,H396=0,B396&lt;POR+POZ),1,0)</f>
        <v>0</v>
      </c>
      <c r="J396" s="12">
        <f t="shared" ca="1" si="40"/>
        <v>0</v>
      </c>
      <c r="K396">
        <f t="shared" ca="1" si="41"/>
        <v>0</v>
      </c>
      <c r="L396">
        <f ca="1">IF(K396=0,L395+Tijdstap,Tijdstap)</f>
        <v>45</v>
      </c>
      <c r="M396" t="str">
        <f t="shared" ca="1" si="42"/>
        <v/>
      </c>
      <c r="N396" t="str">
        <f t="shared" ca="1" si="44"/>
        <v/>
      </c>
    </row>
    <row r="397" spans="1:14" x14ac:dyDescent="0.25">
      <c r="A397">
        <f>A396+Tijdstap</f>
        <v>5925</v>
      </c>
      <c r="B397">
        <f t="shared" ca="1" si="43"/>
        <v>0.14540990500309403</v>
      </c>
      <c r="C397" s="12">
        <f t="shared" ca="1" si="39"/>
        <v>2</v>
      </c>
      <c r="D397" s="12">
        <f ca="1">IF(AND(C397=1,B397&lt;PRZ),1,0)</f>
        <v>0</v>
      </c>
      <c r="E397" s="12">
        <f ca="1">IF(AND(C397=1,D397=0,B397&lt;PRZ+PRO),1,0)</f>
        <v>0</v>
      </c>
      <c r="F397" s="12">
        <f ca="1">IF(AND(C397=2,B397&lt;PZR),1,0)</f>
        <v>1</v>
      </c>
      <c r="G397" s="12">
        <f ca="1">IF(AND(C397=2,F397=0,B397&lt;PZR+PZO),1,0)</f>
        <v>0</v>
      </c>
      <c r="H397" s="12">
        <f ca="1">IF(AND(C397=3,B397&lt;POR),1,0)</f>
        <v>0</v>
      </c>
      <c r="I397" s="12">
        <f ca="1">IF(AND(C397=3,H397=0,B397&lt;POR+POZ),1,0)</f>
        <v>0</v>
      </c>
      <c r="J397" s="12">
        <f t="shared" ca="1" si="40"/>
        <v>1</v>
      </c>
      <c r="K397">
        <f t="shared" ca="1" si="41"/>
        <v>1</v>
      </c>
      <c r="L397">
        <f ca="1">IF(K397=0,L396+Tijdstap,Tijdstap)</f>
        <v>15</v>
      </c>
      <c r="M397">
        <f t="shared" ca="1" si="42"/>
        <v>2</v>
      </c>
      <c r="N397">
        <f t="shared" ca="1" si="44"/>
        <v>45</v>
      </c>
    </row>
    <row r="398" spans="1:14" x14ac:dyDescent="0.25">
      <c r="A398">
        <f>A397+Tijdstap</f>
        <v>5940</v>
      </c>
      <c r="B398">
        <f t="shared" ca="1" si="43"/>
        <v>0.19562267898020003</v>
      </c>
      <c r="C398" s="12">
        <f t="shared" ca="1" si="39"/>
        <v>1</v>
      </c>
      <c r="D398" s="12">
        <f ca="1">IF(AND(C398=1,B398&lt;PRZ),1,0)</f>
        <v>1</v>
      </c>
      <c r="E398" s="12">
        <f ca="1">IF(AND(C398=1,D398=0,B398&lt;PRZ+PRO),1,0)</f>
        <v>0</v>
      </c>
      <c r="F398" s="12">
        <f ca="1">IF(AND(C398=2,B398&lt;PZR),1,0)</f>
        <v>0</v>
      </c>
      <c r="G398" s="12">
        <f ca="1">IF(AND(C398=2,F398=0,B398&lt;PZR+PZO),1,0)</f>
        <v>0</v>
      </c>
      <c r="H398" s="12">
        <f ca="1">IF(AND(C398=3,B398&lt;POR),1,0)</f>
        <v>0</v>
      </c>
      <c r="I398" s="12">
        <f ca="1">IF(AND(C398=3,H398=0,B398&lt;POR+POZ),1,0)</f>
        <v>0</v>
      </c>
      <c r="J398" s="12">
        <f t="shared" ca="1" si="40"/>
        <v>1</v>
      </c>
      <c r="K398">
        <f t="shared" ca="1" si="41"/>
        <v>2</v>
      </c>
      <c r="L398">
        <f ca="1">IF(K398=0,L397+Tijdstap,Tijdstap)</f>
        <v>15</v>
      </c>
      <c r="M398">
        <f t="shared" ca="1" si="42"/>
        <v>1</v>
      </c>
      <c r="N398">
        <f t="shared" ca="1" si="44"/>
        <v>15</v>
      </c>
    </row>
    <row r="399" spans="1:14" x14ac:dyDescent="0.25">
      <c r="A399">
        <f>A398+Tijdstap</f>
        <v>5955</v>
      </c>
      <c r="B399">
        <f t="shared" ca="1" si="43"/>
        <v>0.62111066701770168</v>
      </c>
      <c r="C399" s="12">
        <f t="shared" ca="1" si="39"/>
        <v>2</v>
      </c>
      <c r="D399" s="12">
        <f ca="1">IF(AND(C399=1,B399&lt;PRZ),1,0)</f>
        <v>0</v>
      </c>
      <c r="E399" s="12">
        <f ca="1">IF(AND(C399=1,D399=0,B399&lt;PRZ+PRO),1,0)</f>
        <v>0</v>
      </c>
      <c r="F399" s="12">
        <f ca="1">IF(AND(C399=2,B399&lt;PZR),1,0)</f>
        <v>0</v>
      </c>
      <c r="G399" s="12">
        <f ca="1">IF(AND(C399=2,F399=0,B399&lt;PZR+PZO),1,0)</f>
        <v>0</v>
      </c>
      <c r="H399" s="12">
        <f ca="1">IF(AND(C399=3,B399&lt;POR),1,0)</f>
        <v>0</v>
      </c>
      <c r="I399" s="12">
        <f ca="1">IF(AND(C399=3,H399=0,B399&lt;POR+POZ),1,0)</f>
        <v>0</v>
      </c>
      <c r="J399" s="12">
        <f t="shared" ca="1" si="40"/>
        <v>0</v>
      </c>
      <c r="K399">
        <f t="shared" ca="1" si="41"/>
        <v>0</v>
      </c>
      <c r="L399">
        <f ca="1">IF(K399=0,L398+Tijdstap,Tijdstap)</f>
        <v>30</v>
      </c>
      <c r="M399" t="str">
        <f t="shared" ca="1" si="42"/>
        <v/>
      </c>
      <c r="N399" t="str">
        <f t="shared" ca="1" si="44"/>
        <v/>
      </c>
    </row>
    <row r="400" spans="1:14" x14ac:dyDescent="0.25">
      <c r="A400">
        <f>A399+Tijdstap</f>
        <v>5970</v>
      </c>
      <c r="B400">
        <f t="shared" ca="1" si="43"/>
        <v>0.25791285554831556</v>
      </c>
      <c r="C400" s="12">
        <f t="shared" ca="1" si="39"/>
        <v>2</v>
      </c>
      <c r="D400" s="12">
        <f ca="1">IF(AND(C400=1,B400&lt;PRZ),1,0)</f>
        <v>0</v>
      </c>
      <c r="E400" s="12">
        <f ca="1">IF(AND(C400=1,D400=0,B400&lt;PRZ+PRO),1,0)</f>
        <v>0</v>
      </c>
      <c r="F400" s="12">
        <f ca="1">IF(AND(C400=2,B400&lt;PZR),1,0)</f>
        <v>1</v>
      </c>
      <c r="G400" s="12">
        <f ca="1">IF(AND(C400=2,F400=0,B400&lt;PZR+PZO),1,0)</f>
        <v>0</v>
      </c>
      <c r="H400" s="12">
        <f ca="1">IF(AND(C400=3,B400&lt;POR),1,0)</f>
        <v>0</v>
      </c>
      <c r="I400" s="12">
        <f ca="1">IF(AND(C400=3,H400=0,B400&lt;POR+POZ),1,0)</f>
        <v>0</v>
      </c>
      <c r="J400" s="12">
        <f t="shared" ca="1" si="40"/>
        <v>1</v>
      </c>
      <c r="K400">
        <f t="shared" ca="1" si="41"/>
        <v>1</v>
      </c>
      <c r="L400">
        <f ca="1">IF(K400=0,L399+Tijdstap,Tijdstap)</f>
        <v>15</v>
      </c>
      <c r="M400">
        <f t="shared" ca="1" si="42"/>
        <v>2</v>
      </c>
      <c r="N400">
        <f t="shared" ca="1" si="44"/>
        <v>30</v>
      </c>
    </row>
    <row r="401" spans="1:14" x14ac:dyDescent="0.25">
      <c r="A401">
        <f>A400+Tijdstap</f>
        <v>5985</v>
      </c>
      <c r="B401">
        <f t="shared" ca="1" si="43"/>
        <v>0.12096856368952558</v>
      </c>
      <c r="C401" s="12">
        <f t="shared" ca="1" si="39"/>
        <v>1</v>
      </c>
      <c r="D401" s="12">
        <f ca="1">IF(AND(C401=1,B401&lt;PRZ),1,0)</f>
        <v>1</v>
      </c>
      <c r="E401" s="12">
        <f ca="1">IF(AND(C401=1,D401=0,B401&lt;PRZ+PRO),1,0)</f>
        <v>0</v>
      </c>
      <c r="F401" s="12">
        <f ca="1">IF(AND(C401=2,B401&lt;PZR),1,0)</f>
        <v>0</v>
      </c>
      <c r="G401" s="12">
        <f ca="1">IF(AND(C401=2,F401=0,B401&lt;PZR+PZO),1,0)</f>
        <v>0</v>
      </c>
      <c r="H401" s="12">
        <f ca="1">IF(AND(C401=3,B401&lt;POR),1,0)</f>
        <v>0</v>
      </c>
      <c r="I401" s="12">
        <f ca="1">IF(AND(C401=3,H401=0,B401&lt;POR+POZ),1,0)</f>
        <v>0</v>
      </c>
      <c r="J401" s="12">
        <f t="shared" ca="1" si="40"/>
        <v>1</v>
      </c>
      <c r="K401">
        <f t="shared" ca="1" si="41"/>
        <v>2</v>
      </c>
      <c r="L401">
        <f ca="1">IF(K401=0,L400+Tijdstap,Tijdstap)</f>
        <v>15</v>
      </c>
      <c r="M401">
        <f t="shared" ca="1" si="42"/>
        <v>1</v>
      </c>
      <c r="N401">
        <f t="shared" ca="1" si="44"/>
        <v>15</v>
      </c>
    </row>
    <row r="402" spans="1:14" x14ac:dyDescent="0.25">
      <c r="C402" s="12"/>
      <c r="D402" s="12"/>
      <c r="E402" s="12"/>
      <c r="F402" s="12"/>
      <c r="G402" s="12"/>
      <c r="H402" s="12"/>
      <c r="I402" s="12"/>
      <c r="J402" s="12"/>
    </row>
  </sheetData>
  <conditionalFormatting sqref="C2:C402">
    <cfRule type="cellIs" dxfId="2" priority="10" operator="equal">
      <formula>3</formula>
    </cfRule>
    <cfRule type="cellIs" dxfId="1" priority="11" operator="equal">
      <formula>2</formula>
    </cfRule>
    <cfRule type="cellIs" dxfId="0" priority="12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Uitleg</vt:lpstr>
      <vt:lpstr>Dashboard</vt:lpstr>
      <vt:lpstr>Tijdeeksen</vt:lpstr>
      <vt:lpstr>POR</vt:lpstr>
      <vt:lpstr>POZ</vt:lpstr>
      <vt:lpstr>PRO</vt:lpstr>
      <vt:lpstr>PRZ</vt:lpstr>
      <vt:lpstr>PZO</vt:lpstr>
      <vt:lpstr>PZR</vt:lpstr>
      <vt:lpstr>Tijdstap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</dc:creator>
  <cp:lastModifiedBy>Pieter</cp:lastModifiedBy>
  <dcterms:created xsi:type="dcterms:W3CDTF">2013-08-19T20:07:38Z</dcterms:created>
  <dcterms:modified xsi:type="dcterms:W3CDTF">2013-08-19T21:18:59Z</dcterms:modified>
</cp:coreProperties>
</file>